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áy tính suất vốn"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color rgb="001F3864"/>
      <sz val="16"/>
    </font>
    <font>
      <i val="1"/>
      <color rgb="007F7F7F"/>
      <sz val="9"/>
    </font>
    <font>
      <b val="1"/>
      <color rgb="001F3864"/>
      <sz val="12"/>
    </font>
    <font>
      <b val="1"/>
      <color rgb="00FFFFFF"/>
    </font>
    <font>
      <b val="1"/>
    </font>
    <font/>
  </fonts>
  <fills count="5">
    <fill>
      <patternFill/>
    </fill>
    <fill>
      <patternFill patternType="gray125"/>
    </fill>
    <fill>
      <patternFill patternType="solid">
        <fgColor rgb="002F5496"/>
      </patternFill>
    </fill>
    <fill>
      <patternFill patternType="solid">
        <fgColor rgb="00FFF2CC"/>
      </patternFill>
    </fill>
    <fill>
      <patternFill patternType="solid">
        <fgColor rgb="00E2EFDA"/>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xf>
    <xf numFmtId="0" fontId="5" fillId="0" borderId="1" pivotButton="0" quotePrefix="0" xfId="0"/>
    <xf numFmtId="164" fontId="0" fillId="0" borderId="1" pivotButton="0" quotePrefix="0" xfId="0"/>
    <xf numFmtId="0" fontId="5" fillId="0" borderId="0" pivotButton="0" quotePrefix="0" xfId="0"/>
    <xf numFmtId="0" fontId="0" fillId="3" borderId="1" pivotButton="0" quotePrefix="0" xfId="0"/>
    <xf numFmtId="0" fontId="6" fillId="0" borderId="0" pivotButton="0" quotePrefix="0" xfId="0"/>
    <xf numFmtId="164" fontId="0" fillId="4" borderId="1" pivotButton="0" quotePrefix="0" xfId="0"/>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F27"/>
  <sheetViews>
    <sheetView showGridLines="0" workbookViewId="0">
      <selection activeCell="A1" sqref="A1"/>
    </sheetView>
  </sheetViews>
  <sheetFormatPr baseColWidth="8" defaultRowHeight="15"/>
  <cols>
    <col width="3" customWidth="1" min="1" max="1"/>
    <col width="42" customWidth="1" min="2" max="2"/>
    <col width="16" customWidth="1" min="3" max="3"/>
    <col width="16" customWidth="1" min="4" max="4"/>
    <col width="16" customWidth="1" min="5" max="5"/>
    <col width="16" customWidth="1" min="6" max="6"/>
  </cols>
  <sheetData>
    <row r="2">
      <c r="B2" s="1" t="inlineStr">
        <is>
          <t>MÁY TÍNH SUẤT VỐN ĐẦU TƯ XÂY DỰNG KHÁCH SẠN</t>
        </is>
      </c>
    </row>
    <row r="3">
      <c r="B3" s="2" t="inlineStr">
        <is>
          <t>Romo Cons · Theo Quyết định 409/QĐ-BXD (năm 2024) · Chỉ dùng để ước tính sơ bộ ngân sách</t>
        </is>
      </c>
    </row>
    <row r="5">
      <c r="B5" s="3" t="inlineStr">
        <is>
          <t>Bảng suất vốn theo hạng sao (triệu đồng/giường)</t>
        </is>
      </c>
    </row>
    <row r="6">
      <c r="B6" s="4" t="inlineStr">
        <is>
          <t>Hạng sao</t>
        </is>
      </c>
      <c r="C6" s="4" t="inlineStr">
        <is>
          <t>Tổng suất vốn</t>
        </is>
      </c>
      <c r="D6" s="4" t="inlineStr">
        <is>
          <t>Phần xây dựng</t>
        </is>
      </c>
      <c r="E6" s="4" t="inlineStr">
        <is>
          <t>Phần thiết bị</t>
        </is>
      </c>
    </row>
    <row r="7">
      <c r="B7" s="5" t="inlineStr">
        <is>
          <t>1 sao</t>
        </is>
      </c>
      <c r="C7" s="6" t="n">
        <v>178.3</v>
      </c>
      <c r="D7" s="6" t="n">
        <v>123.6</v>
      </c>
      <c r="E7" s="6" t="n">
        <v>36.8</v>
      </c>
    </row>
    <row r="8">
      <c r="B8" s="5" t="inlineStr">
        <is>
          <t>2 sao</t>
        </is>
      </c>
      <c r="C8" s="6" t="n">
        <v>268.7</v>
      </c>
      <c r="D8" s="6" t="n">
        <v>183.9</v>
      </c>
      <c r="E8" s="6" t="n">
        <v>58.5</v>
      </c>
    </row>
    <row r="9">
      <c r="B9" s="5" t="inlineStr">
        <is>
          <t>3 sao</t>
        </is>
      </c>
      <c r="C9" s="6" t="n">
        <v>551.4</v>
      </c>
      <c r="D9" s="6" t="n">
        <v>395</v>
      </c>
      <c r="E9" s="6" t="n">
        <v>101.6</v>
      </c>
    </row>
    <row r="10">
      <c r="B10" s="5" t="inlineStr">
        <is>
          <t>4 sao</t>
        </is>
      </c>
      <c r="C10" s="6" t="n">
        <v>757.6</v>
      </c>
      <c r="D10" s="6" t="n">
        <v>521.4</v>
      </c>
      <c r="E10" s="6" t="n">
        <v>165.9</v>
      </c>
    </row>
    <row r="11">
      <c r="B11" s="5" t="inlineStr">
        <is>
          <t>5 sao</t>
        </is>
      </c>
      <c r="C11" s="6" t="n">
        <v>1059.1</v>
      </c>
      <c r="D11" s="6" t="n">
        <v>755.6</v>
      </c>
      <c r="E11" s="6" t="n">
        <v>198.8</v>
      </c>
    </row>
    <row r="14">
      <c r="B14" s="3" t="inlineStr">
        <is>
          <t>Nhập thông tin khách sạn của bạn</t>
        </is>
      </c>
    </row>
    <row r="15">
      <c r="B15" s="7" t="inlineStr">
        <is>
          <t>Hạng sao (1-5)</t>
        </is>
      </c>
      <c r="C15" s="8" t="n">
        <v>3</v>
      </c>
    </row>
    <row r="16">
      <c r="B16" s="7" t="inlineStr">
        <is>
          <t>Số phòng dự kiến</t>
        </is>
      </c>
      <c r="C16" s="8" t="n">
        <v>20</v>
      </c>
    </row>
    <row r="17">
      <c r="B17" s="7" t="inlineStr">
        <is>
          <t>Số giường mỗi phòng (mặc định 2)</t>
        </is>
      </c>
      <c r="C17" s="8" t="n">
        <v>2</v>
      </c>
    </row>
    <row r="19">
      <c r="B19" s="3" t="inlineStr">
        <is>
          <t>Kết quả ước tính (theo suất vốn chính thức, chưa gồm tiền đất)</t>
        </is>
      </c>
    </row>
    <row r="20">
      <c r="B20" s="9" t="inlineStr">
        <is>
          <t>Tổng số giường</t>
        </is>
      </c>
      <c r="C20" s="10">
        <f>C16*C17</f>
        <v/>
      </c>
    </row>
    <row r="21">
      <c r="B21" s="9" t="inlineStr">
        <is>
          <t>Suất vốn / giường (triệu đồng)</t>
        </is>
      </c>
      <c r="C21" s="10">
        <f>VLOOKUP(C15&amp;" sao",B7:D11,2,0)</f>
        <v/>
      </c>
    </row>
    <row r="22">
      <c r="B22" s="9" t="inlineStr">
        <is>
          <t>Phần xây dựng / giường (triệu đồng)</t>
        </is>
      </c>
      <c r="C22" s="10">
        <f>VLOOKUP(C15&amp;" sao",B7:D11,3,0)</f>
        <v/>
      </c>
    </row>
    <row r="23">
      <c r="B23" s="7" t="inlineStr">
        <is>
          <t>TỔNG VỐN ƯỚC TÍNH (tỷ đồng)</t>
        </is>
      </c>
      <c r="C23" s="10">
        <f>C20*C21/1000</f>
        <v/>
      </c>
    </row>
    <row r="24">
      <c r="B24" s="7" t="inlineStr">
        <is>
          <t xml:space="preserve">  Trong đó phần xây dựng (tỷ đồng)</t>
        </is>
      </c>
      <c r="C24" s="10">
        <f>C20*C22/1000</f>
        <v/>
      </c>
    </row>
    <row r="25">
      <c r="B25" s="7" t="inlineStr">
        <is>
          <t xml:space="preserve">  Trong đó phần thiết bị (tỷ đồng)</t>
        </is>
      </c>
      <c r="C25" s="10">
        <f>(C20*(VLOOKUP(C15&amp;" sao",B7:E11,2,0)-VLOOKUP(C15&amp;" sao",B7:E11,3,0)))/1000</f>
        <v/>
      </c>
    </row>
    <row r="26">
      <c r="B26" s="11" t="inlineStr">
        <is>
          <t>Lưu ý: đây là con số tham khảo theo suất vốn bình quân của Bộ Xây dựng, không thay thế dự toán chi tiết. Xem bài "Suất vốn đầu tư xây dựng khách sạn" trên romocons.vn để hiểu cách đọc và dùng đúng con số này.</t>
        </is>
      </c>
      <c r="C26" s="12" t="n"/>
      <c r="D26" s="12" t="n"/>
      <c r="E26" s="12" t="n"/>
      <c r="F26" s="12" t="n"/>
    </row>
    <row r="27">
      <c r="B27" s="12" t="n"/>
      <c r="C27" s="12" t="n"/>
      <c r="D27" s="12" t="n"/>
      <c r="E27" s="12" t="n"/>
      <c r="F27" s="12" t="n"/>
    </row>
  </sheetData>
  <mergeCells count="3">
    <mergeCell ref="B2:F2"/>
    <mergeCell ref="B3:F3"/>
    <mergeCell ref="B26:F2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2026-09-22T02:18:19Z</dcterms:created>
  <dcterms:modified xmlns:dcterms="http://purl.org/dc/terms/" xmlns:xsi="http://www.w3.org/2001/XMLSchema-instance" xsi:type="dcterms:W3CDTF">2026-09-22T02:18:19Z</dcterms:modified>
</cp:coreProperties>
</file>