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1. Cham diem mat tien" sheetId="1" state="visible" r:id="rId3"/>
    <sheet name="2. Du toan so bo" sheetId="2" state="visible" r:id="rId4"/>
    <sheet name="3. Checklist thi cong"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<sst xmlns="http://schemas.openxmlformats.org/spreadsheetml/2006/main" count="144" uniqueCount="106">
  <si>
    <t xml:space="preserve">TỰ ĐÁNH GIÁ HIỆN TRẠNG MẶT TIỀN KHÁCH SẠN</t>
  </si>
  <si>
    <t xml:space="preserve">Romo Cons · romocons.vn/cai-tao-mat-tien-khach-san/ · Chọn "Có" hoặc "Không" ở cột D (ô vàng). Kết quả tự tính ở cuối bảng.</t>
  </si>
  <si>
    <t xml:space="preserve">#</t>
  </si>
  <si>
    <t xml:space="preserve">Nhóm</t>
  </si>
  <si>
    <t xml:space="preserve">Dấu hiệu</t>
  </si>
  <si>
    <t xml:space="preserve">Có / Không</t>
  </si>
  <si>
    <t xml:space="preserve">Trọng số</t>
  </si>
  <si>
    <t xml:space="preserve">Điểm</t>
  </si>
  <si>
    <t xml:space="preserve">Bề mặt</t>
  </si>
  <si>
    <t xml:space="preserve">Sơn bạc màu, loang lổ, vệt rêu đen dưới gờ, ban công</t>
  </si>
  <si>
    <t xml:space="preserve">Có</t>
  </si>
  <si>
    <t xml:space="preserve">Nứt chân chim trên lớp trát ở nhiều mảng</t>
  </si>
  <si>
    <t xml:space="preserve">Không</t>
  </si>
  <si>
    <t xml:space="preserve">Gõ tường nghe tiếng bộp ở từng mảng lớn (lớp trát bong)</t>
  </si>
  <si>
    <t xml:space="preserve">Nứt chéo góc cửa, nứt xuyên tường, nứt lặp lại sau khi đã sơn</t>
  </si>
  <si>
    <t xml:space="preserve">Thấm</t>
  </si>
  <si>
    <t xml:space="preserve">Thấm vào phòng phía mặt tiền ở nhiều tầng, lặp lại sau mùa mưa</t>
  </si>
  <si>
    <t xml:space="preserve">Mép cửa sổ, khuôn cửa ban công dột hoặc ố</t>
  </si>
  <si>
    <t xml:space="preserve">Hình ảnh</t>
  </si>
  <si>
    <t xml:space="preserve">Cục nóng điều hòa, ống, bồn nước, ban công cơi nới lộ ra mặt tiền</t>
  </si>
  <si>
    <t xml:space="preserve">Muốn đổi hẳn phong cách, nâng hạng sao hoặc đổi thương hiệu</t>
  </si>
  <si>
    <t xml:space="preserve">Biển, đèn</t>
  </si>
  <si>
    <t xml:space="preserve">Biển hiệu khung gỉ, mất chữ, đèn tắt từng đoạn</t>
  </si>
  <si>
    <t xml:space="preserve">Ban đêm mặt tiền tối, khó nhận ra khách sạn từ đầu phố</t>
  </si>
  <si>
    <t xml:space="preserve">An toàn</t>
  </si>
  <si>
    <t xml:space="preserve">Lan can sắt gỉ chân, ốp đá hoặc gạch ốp có dấu hiệu bong rơi</t>
  </si>
  <si>
    <t xml:space="preserve">Vị trí</t>
  </si>
  <si>
    <t xml:space="preserve">Khách sạn ở vùng biển hoặc mặt tiền hướng tây</t>
  </si>
  <si>
    <t xml:space="preserve">Thời gian</t>
  </si>
  <si>
    <t xml:space="preserve">Lần sơn hoặc cải tạo mặt tiền gần nhất đã trên 5 năm</t>
  </si>
  <si>
    <t xml:space="preserve">Tổng điểm</t>
  </si>
  <si>
    <t xml:space="preserve">Điểm tối đa</t>
  </si>
  <si>
    <t xml:space="preserve">Gợi ý</t>
  </si>
  <si>
    <t xml:space="preserve">Ngưỡng 7 và 14 điểm là gợi ý của Romo Cons để định hướng, không thay cho khảo sát lớp trát, vết nứt và điểm neo thực tế. Dòng 1, 7, 13 đang chọn "Có" làm ví dụ. Có dấu hiệu bong rơi (dòng 11) thì xử lý an toàn ngay.</t>
  </si>
  <si>
    <t xml:space="preserve">DỰ TOÁN SƠ BỘ CẢI TẠO MẶT TIỀN KHÁCH SẠN (GIÁ THAM KHẢO)</t>
  </si>
  <si>
    <t xml:space="preserve">Nhập số liệu ô vàng (chữ xanh). Đơn giá là giá tham khảo thị trường 2026, chưa VAT; sửa theo báo giá nhà thầu. Liên hệ Romo Cons để khảo sát, báo giá chi tiết.</t>
  </si>
  <si>
    <t xml:space="preserve">Thông số mặt tiền</t>
  </si>
  <si>
    <t xml:space="preserve">Chiều ngang mặt tiền (m)</t>
  </si>
  <si>
    <t xml:space="preserve">Chiều cao công trình (m)</t>
  </si>
  <si>
    <t xml:space="preserve">Tỷ lệ cửa, kính trên mặt tiền (%)</t>
  </si>
  <si>
    <t xml:space="preserve">Diện tích lam nhôm (m²)</t>
  </si>
  <si>
    <t xml:space="preserve">Diện tích biển hiệu (m²)</t>
  </si>
  <si>
    <t xml:space="preserve">→ Diện tích mặt đứng (m²)</t>
  </si>
  <si>
    <t xml:space="preserve">→ Diện tích tường đặc (m²)</t>
  </si>
  <si>
    <t xml:space="preserve">Hạng mục</t>
  </si>
  <si>
    <t xml:space="preserve">Khối lượng</t>
  </si>
  <si>
    <t xml:space="preserve">Đơn vị</t>
  </si>
  <si>
    <t xml:space="preserve">Đơn giá thấp (đ)</t>
  </si>
  <si>
    <t xml:space="preserve">Đơn giá cao (đ)</t>
  </si>
  <si>
    <t xml:space="preserve">Thành tiền thấp (đ)</t>
  </si>
  <si>
    <t xml:space="preserve">Thành tiền cao (đ)</t>
  </si>
  <si>
    <t xml:space="preserve">Chọn làm (1/0)</t>
  </si>
  <si>
    <t xml:space="preserve">Ghi chú / nguồn</t>
  </si>
  <si>
    <t xml:space="preserve">Vệ sinh, xử lý nứt, sơn lại (đu dây)</t>
  </si>
  <si>
    <t xml:space="preserve">m²</t>
  </si>
  <si>
    <t xml:space="preserve">Gộp D-home24h, Ngọc Phát 2026</t>
  </si>
  <si>
    <t xml:space="preserve">Ốp alu ngoài trời phần tường đặc (tấm + khung + lắp)</t>
  </si>
  <si>
    <t xml:space="preserve">Trangtriquangcao 2026; FR 1,1-1,4tr</t>
  </si>
  <si>
    <t xml:space="preserve">Lam nhôm hoàn thiện</t>
  </si>
  <si>
    <t xml:space="preserve">Trangtri360</t>
  </si>
  <si>
    <t xml:space="preserve">Biển hiệu chữ nổi mica LED</t>
  </si>
  <si>
    <t xml:space="preserve">Khởi Mộc</t>
  </si>
  <si>
    <t xml:space="preserve">Ốp đá tầng trệt (granite, ốp khô)</t>
  </si>
  <si>
    <t xml:space="preserve">Bài vật liệu ốp mặt tiền Romo</t>
  </si>
  <si>
    <t xml:space="preserve">Giàn giáo bao che, lưới chống rơi</t>
  </si>
  <si>
    <t xml:space="preserve">hạng mục</t>
  </si>
  <si>
    <t xml:space="preserve">Nhập theo báo giá</t>
  </si>
  <si>
    <t xml:space="preserve">Đèn mặt tiền, cửa, lan can</t>
  </si>
  <si>
    <t xml:space="preserve">Dự phòng phát sinh (tỷ lệ)</t>
  </si>
  <si>
    <t xml:space="preserve">Đục trát lại, xử lý thấm khi tháo biển cũ</t>
  </si>
  <si>
    <t xml:space="preserve">TỔNG DỰ TOÁN SƠ BỘ</t>
  </si>
  <si>
    <t xml:space="preserve">Quy ra đơn giá trên m² mặt đứng</t>
  </si>
  <si>
    <t xml:space="preserve">Lưu ý: số liệu ô vàng là ví dụ khách sạn mặt tiền 8m, 7 tầng (cao 25m). Cột H: 1 = làm hạng mục đó, 0 = không làm. Đây là giá tham khảo, chưa gồm VAT. Để có báo giá chi tiết, liên hệ Romo Cons khảo sát mặt đứng và điểm neo.</t>
  </si>
  <si>
    <t xml:space="preserve">CHECKLIST THI CÔNG MẶT TIỀN KHI KHÁCH SẠN VẪN HOẠT ĐỘNG</t>
  </si>
  <si>
    <t xml:space="preserve">Đánh dấu "Đạt / Chưa đạt" ở cột D (ô vàng); ghi chú ở cột E.</t>
  </si>
  <si>
    <t xml:space="preserve">Giai đoạn</t>
  </si>
  <si>
    <t xml:space="preserve">Nội dung kiểm tra</t>
  </si>
  <si>
    <t xml:space="preserve">Đạt / Chưa đạt</t>
  </si>
  <si>
    <t xml:space="preserve">Ghi chú</t>
  </si>
  <si>
    <t xml:space="preserve">Căn cứ</t>
  </si>
  <si>
    <t xml:space="preserve">Trước khi làm</t>
  </si>
  <si>
    <t xml:space="preserve">Kiểm tra mặt tiền có giáp đường đô thị có quy chế quản lý kiến trúc không; xin giấy phép hoặc gửi thông báo khởi công</t>
  </si>
  <si>
    <t xml:space="preserve">Luật Xây dựng 2025, Điều 43</t>
  </si>
  <si>
    <t xml:space="preserve">Khảo sát lớp trát (gõ búa), vết nứt, vị trí thấm; chụp ảnh hiện trạng từng tầng</t>
  </si>
  <si>
    <t xml:space="preserve">Kỹ sư xác định điểm neo khung vào dầm, sàn, cột; kéo thử bu lông tại vài vị trí</t>
  </si>
  <si>
    <t xml:space="preserve">Chọn tấm ốp đạt yêu cầu an toàn cháy (lõi chống cháy cho khách sạn nhiều tầng)</t>
  </si>
  <si>
    <t xml:space="preserve">QCVN 06:2022/BXD, SĐ1:2023</t>
  </si>
  <si>
    <t xml:space="preserve">Biển hiệu đúng kích thước: ngang cao ≤2m; dọc rộng ≤1m, cao ≤4m và ≤ chiều cao tầng</t>
  </si>
  <si>
    <t xml:space="preserve">Luật Quảng cáo, Điều 34</t>
  </si>
  <si>
    <t xml:space="preserve">Thông báo thi công trên các kênh đặt phòng; lên danh sách phòng tạm không bán</t>
  </si>
  <si>
    <t xml:space="preserve">Thi công</t>
  </si>
  <si>
    <t xml:space="preserve">Lối vào có mái che bảo vệ, tách lối khách với khu vật tư</t>
  </si>
  <si>
    <t xml:space="preserve">Lưới chống rơi phủ kín giàn giáo; rào, khóa giàn giáo tầng thấp sau giờ làm</t>
  </si>
  <si>
    <t xml:space="preserve">Khóa chốt cửa sổ phía mặt tiền, có bảo vệ trực đêm</t>
  </si>
  <si>
    <t xml:space="preserve">Khoan, cắt dồn vào giữa buổi sáng và đầu giờ chiều; cắt tấm tại xưởng tối đa</t>
  </si>
  <si>
    <t xml:space="preserve">Xử lý thấm, nứt tường cũ xong trước khi che bằng lớp ốp</t>
  </si>
  <si>
    <t xml:space="preserve">Khung xương mạ kẽm hoặc nhôm; có khe thông gió và thoát nước đáy</t>
  </si>
  <si>
    <t xml:space="preserve">Không che ô cửa cứu nạn, lối thoát nạn, họng tiếp nước chữa cháy</t>
  </si>
  <si>
    <t xml:space="preserve">QCVN 06:2022/BXD</t>
  </si>
  <si>
    <t xml:space="preserve">Dây đèn, biển hiệu đi trong ống luồn sau lớp ốp; mạch riêng, có hẹn giờ</t>
  </si>
  <si>
    <t xml:space="preserve">Nghiệm thu</t>
  </si>
  <si>
    <t xml:space="preserve">Kiểm tra độ phẳng, khe đều, keo chống thấm quanh tấm và khuôn cửa</t>
  </si>
  <si>
    <t xml:space="preserve">Thử tưới nước các vị trí khuôn cửa, đầu ban công; kiểm tra phòng bên trong</t>
  </si>
  <si>
    <t xml:space="preserve">Bàn giao bản vẽ hoàn công điểm neo, hồ sơ vật liệu, lịch bảo trì sau mùa bão</t>
  </si>
  <si>
    <t xml:space="preserve">Số mục đạt</t>
  </si>
  <si>
    <t xml:space="preserve">Romo Cons · Tổng thầu thi công khách sạn · romocons.vn · Nhờ kỹ sư khảo sát miễn phí qua trang romocons.vn</t>
  </si>
</sst>
</file>

<file path=xl/styles.xml><?xml version="1.0" encoding="utf-8"?>
<styleSheet xmlns="http://schemas.openxmlformats.org/spreadsheetml/2006/main">
  <numFmts count="5">
    <numFmt numFmtId="164" formatCode="General"/>
    <numFmt numFmtId="165" formatCode="General"/>
    <numFmt numFmtId="166" formatCode="#,##0.0"/>
    <numFmt numFmtId="167" formatCode="0%"/>
    <numFmt numFmtId="168"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9"/>
      <color rgb="FF595959"/>
      <name val="Arial"/>
      <family val="0"/>
      <charset val="1"/>
    </font>
    <font>
      <b val="true"/>
      <sz val="11"/>
      <color rgb="FFFFFFFF"/>
      <name val="Arial"/>
      <family val="0"/>
      <charset val="1"/>
    </font>
    <font>
      <sz val="11"/>
      <color rgb="FF000000"/>
      <name val="Arial"/>
      <family val="0"/>
      <charset val="1"/>
    </font>
    <font>
      <sz val="11"/>
      <color rgb="FF0000FF"/>
      <name val="Arial"/>
      <family val="0"/>
      <charset val="1"/>
    </font>
    <font>
      <b val="true"/>
      <sz val="11"/>
      <color rgb="FF000000"/>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FFF2CC"/>
        <bgColor rgb="FFFF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5" fontId="9" fillId="0" borderId="2" xfId="0" applyFont="true" applyBorder="true" applyAlignment="true" applyProtection="false">
      <alignment horizontal="general" vertical="center" textRotation="0" wrapText="true" indent="0" shrinkToFit="false"/>
      <protection locked="true" hidden="false"/>
    </xf>
    <xf numFmtId="166" fontId="8" fillId="3" borderId="1" xfId="0" applyFont="true" applyBorder="true" applyAlignment="true" applyProtection="false">
      <alignment horizontal="general" vertical="center" textRotation="0" wrapText="true" indent="0" shrinkToFit="false"/>
      <protection locked="true" hidden="false"/>
    </xf>
    <xf numFmtId="167" fontId="8" fillId="3" borderId="1" xfId="0" applyFont="true" applyBorder="true" applyAlignment="true" applyProtection="false">
      <alignment horizontal="general" vertical="center" textRotation="0" wrapText="true" indent="0" shrinkToFit="false"/>
      <protection locked="true" hidden="false"/>
    </xf>
    <xf numFmtId="168" fontId="8" fillId="3" borderId="1" xfId="0" applyFont="true" applyBorder="true" applyAlignment="true" applyProtection="false">
      <alignment horizontal="general" vertical="center" textRotation="0" wrapText="true" indent="0" shrinkToFit="false"/>
      <protection locked="true" hidden="false"/>
    </xf>
    <xf numFmtId="168" fontId="9" fillId="0" borderId="1" xfId="0" applyFont="true" applyBorder="true" applyAlignment="true" applyProtection="false">
      <alignment horizontal="general" vertical="center" textRotation="0" wrapText="true" indent="0" shrinkToFit="false"/>
      <protection locked="true" hidden="false"/>
    </xf>
    <xf numFmtId="168" fontId="7"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62"/>
    <col collapsed="false" customWidth="true" hidden="false" outlineLevel="0" max="4" min="4" style="0" width="13"/>
    <col collapsed="false" customWidth="true" hidden="false" outlineLevel="0" max="5" min="5" style="0" width="10"/>
    <col collapsed="false" customWidth="true" hidden="false" outlineLevel="0" max="6" min="6" style="0" width="9"/>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t="s">
        <v>3</v>
      </c>
      <c r="C4" s="3" t="s">
        <v>4</v>
      </c>
      <c r="D4" s="3" t="s">
        <v>5</v>
      </c>
      <c r="E4" s="3" t="s">
        <v>6</v>
      </c>
      <c r="F4" s="3" t="s">
        <v>7</v>
      </c>
    </row>
    <row r="5" customFormat="false" ht="15" hidden="false" customHeight="false" outlineLevel="0" collapsed="false">
      <c r="A5" s="4" t="n">
        <v>1</v>
      </c>
      <c r="B5" s="4" t="s">
        <v>8</v>
      </c>
      <c r="C5" s="4" t="s">
        <v>9</v>
      </c>
      <c r="D5" s="5" t="s">
        <v>10</v>
      </c>
      <c r="E5" s="4" t="n">
        <v>1</v>
      </c>
      <c r="F5" s="4" t="n">
        <f aca="false">IF(D5="Có",E5,0)</f>
        <v>1</v>
      </c>
    </row>
    <row r="6" customFormat="false" ht="15" hidden="false" customHeight="false" outlineLevel="0" collapsed="false">
      <c r="A6" s="4" t="n">
        <v>2</v>
      </c>
      <c r="B6" s="4" t="s">
        <v>8</v>
      </c>
      <c r="C6" s="4" t="s">
        <v>11</v>
      </c>
      <c r="D6" s="5" t="s">
        <v>12</v>
      </c>
      <c r="E6" s="4" t="n">
        <v>1</v>
      </c>
      <c r="F6" s="4" t="n">
        <f aca="false">IF(D6="Có",E6,0)</f>
        <v>0</v>
      </c>
    </row>
    <row r="7" customFormat="false" ht="15" hidden="false" customHeight="false" outlineLevel="0" collapsed="false">
      <c r="A7" s="4" t="n">
        <v>3</v>
      </c>
      <c r="B7" s="4" t="s">
        <v>8</v>
      </c>
      <c r="C7" s="4" t="s">
        <v>13</v>
      </c>
      <c r="D7" s="5" t="s">
        <v>12</v>
      </c>
      <c r="E7" s="4" t="n">
        <v>3</v>
      </c>
      <c r="F7" s="4" t="n">
        <f aca="false">IF(D7="Có",E7,0)</f>
        <v>0</v>
      </c>
    </row>
    <row r="8" customFormat="false" ht="15" hidden="false" customHeight="false" outlineLevel="0" collapsed="false">
      <c r="A8" s="4" t="n">
        <v>4</v>
      </c>
      <c r="B8" s="4" t="s">
        <v>8</v>
      </c>
      <c r="C8" s="4" t="s">
        <v>14</v>
      </c>
      <c r="D8" s="5" t="s">
        <v>12</v>
      </c>
      <c r="E8" s="4" t="n">
        <v>3</v>
      </c>
      <c r="F8" s="4" t="n">
        <f aca="false">IF(D8="Có",E8,0)</f>
        <v>0</v>
      </c>
    </row>
    <row r="9" customFormat="false" ht="15" hidden="false" customHeight="false" outlineLevel="0" collapsed="false">
      <c r="A9" s="4" t="n">
        <v>5</v>
      </c>
      <c r="B9" s="4" t="s">
        <v>15</v>
      </c>
      <c r="C9" s="4" t="s">
        <v>16</v>
      </c>
      <c r="D9" s="5" t="s">
        <v>12</v>
      </c>
      <c r="E9" s="4" t="n">
        <v>3</v>
      </c>
      <c r="F9" s="4" t="n">
        <f aca="false">IF(D9="Có",E9,0)</f>
        <v>0</v>
      </c>
    </row>
    <row r="10" customFormat="false" ht="15" hidden="false" customHeight="false" outlineLevel="0" collapsed="false">
      <c r="A10" s="4" t="n">
        <v>6</v>
      </c>
      <c r="B10" s="4" t="s">
        <v>15</v>
      </c>
      <c r="C10" s="4" t="s">
        <v>17</v>
      </c>
      <c r="D10" s="5" t="s">
        <v>12</v>
      </c>
      <c r="E10" s="4" t="n">
        <v>2</v>
      </c>
      <c r="F10" s="4" t="n">
        <f aca="false">IF(D10="Có",E10,0)</f>
        <v>0</v>
      </c>
    </row>
    <row r="11" customFormat="false" ht="26.85" hidden="false" customHeight="false" outlineLevel="0" collapsed="false">
      <c r="A11" s="4" t="n">
        <v>7</v>
      </c>
      <c r="B11" s="4" t="s">
        <v>18</v>
      </c>
      <c r="C11" s="4" t="s">
        <v>19</v>
      </c>
      <c r="D11" s="5" t="s">
        <v>10</v>
      </c>
      <c r="E11" s="4" t="n">
        <v>2</v>
      </c>
      <c r="F11" s="4" t="n">
        <f aca="false">IF(D11="Có",E11,0)</f>
        <v>2</v>
      </c>
    </row>
    <row r="12" customFormat="false" ht="15" hidden="false" customHeight="false" outlineLevel="0" collapsed="false">
      <c r="A12" s="4" t="n">
        <v>8</v>
      </c>
      <c r="B12" s="4" t="s">
        <v>18</v>
      </c>
      <c r="C12" s="4" t="s">
        <v>20</v>
      </c>
      <c r="D12" s="5" t="s">
        <v>12</v>
      </c>
      <c r="E12" s="4" t="n">
        <v>3</v>
      </c>
      <c r="F12" s="4" t="n">
        <f aca="false">IF(D12="Có",E12,0)</f>
        <v>0</v>
      </c>
    </row>
    <row r="13" customFormat="false" ht="15" hidden="false" customHeight="false" outlineLevel="0" collapsed="false">
      <c r="A13" s="4" t="n">
        <v>9</v>
      </c>
      <c r="B13" s="4" t="s">
        <v>21</v>
      </c>
      <c r="C13" s="4" t="s">
        <v>22</v>
      </c>
      <c r="D13" s="5" t="s">
        <v>12</v>
      </c>
      <c r="E13" s="4" t="n">
        <v>2</v>
      </c>
      <c r="F13" s="4" t="n">
        <f aca="false">IF(D13="Có",E13,0)</f>
        <v>0</v>
      </c>
    </row>
    <row r="14" customFormat="false" ht="15" hidden="false" customHeight="false" outlineLevel="0" collapsed="false">
      <c r="A14" s="4" t="n">
        <v>10</v>
      </c>
      <c r="B14" s="4" t="s">
        <v>21</v>
      </c>
      <c r="C14" s="4" t="s">
        <v>23</v>
      </c>
      <c r="D14" s="5" t="s">
        <v>12</v>
      </c>
      <c r="E14" s="4" t="n">
        <v>1</v>
      </c>
      <c r="F14" s="4" t="n">
        <f aca="false">IF(D14="Có",E14,0)</f>
        <v>0</v>
      </c>
    </row>
    <row r="15" customFormat="false" ht="15" hidden="false" customHeight="false" outlineLevel="0" collapsed="false">
      <c r="A15" s="4" t="n">
        <v>11</v>
      </c>
      <c r="B15" s="4" t="s">
        <v>24</v>
      </c>
      <c r="C15" s="4" t="s">
        <v>25</v>
      </c>
      <c r="D15" s="5" t="s">
        <v>12</v>
      </c>
      <c r="E15" s="4" t="n">
        <v>3</v>
      </c>
      <c r="F15" s="4" t="n">
        <f aca="false">IF(D15="Có",E15,0)</f>
        <v>0</v>
      </c>
    </row>
    <row r="16" customFormat="false" ht="15" hidden="false" customHeight="false" outlineLevel="0" collapsed="false">
      <c r="A16" s="4" t="n">
        <v>12</v>
      </c>
      <c r="B16" s="4" t="s">
        <v>26</v>
      </c>
      <c r="C16" s="4" t="s">
        <v>27</v>
      </c>
      <c r="D16" s="5" t="s">
        <v>12</v>
      </c>
      <c r="E16" s="4" t="n">
        <v>1</v>
      </c>
      <c r="F16" s="4" t="n">
        <f aca="false">IF(D16="Có",E16,0)</f>
        <v>0</v>
      </c>
    </row>
    <row r="17" customFormat="false" ht="15" hidden="false" customHeight="false" outlineLevel="0" collapsed="false">
      <c r="A17" s="4" t="n">
        <v>13</v>
      </c>
      <c r="B17" s="4" t="s">
        <v>28</v>
      </c>
      <c r="C17" s="4" t="s">
        <v>29</v>
      </c>
      <c r="D17" s="5" t="s">
        <v>10</v>
      </c>
      <c r="E17" s="4" t="n">
        <v>2</v>
      </c>
      <c r="F17" s="4" t="n">
        <f aca="false">IF(D17="Có",E17,0)</f>
        <v>2</v>
      </c>
    </row>
    <row r="19" customFormat="false" ht="15" hidden="false" customHeight="false" outlineLevel="0" collapsed="false">
      <c r="C19" s="6" t="s">
        <v>30</v>
      </c>
      <c r="F19" s="6" t="n">
        <f aca="false">SUM(F5:F17)</f>
        <v>5</v>
      </c>
    </row>
    <row r="20" customFormat="false" ht="15" hidden="false" customHeight="false" outlineLevel="0" collapsed="false">
      <c r="C20" s="6" t="s">
        <v>31</v>
      </c>
      <c r="F20" s="4" t="n">
        <f aca="false">SUM(E5:E17)</f>
        <v>27</v>
      </c>
    </row>
    <row r="21" customFormat="false" ht="31.5" hidden="false" customHeight="true" outlineLevel="0" collapsed="false">
      <c r="C21" s="6" t="s">
        <v>32</v>
      </c>
      <c r="D21" s="7" t="str">
        <f aca="false">IF(F19&gt;=14,"Nên khảo sát kỹ: xử lý tận gốc nứt thấm, cân nhắc ốp mới hoặc làm mặt dựng mới",IF(F19&gt;=7,"Sơn lại kết hợp làm mới tầng trệt, biển hiệu, đèn; ốp hoặc lam từng mảng","Vệ sinh, xử lý nứt và sơn lại là đủ"))</f>
        <v>Vệ sinh, xử lý nứt và sơn lại là đủ</v>
      </c>
      <c r="E21" s="7"/>
      <c r="F21" s="7"/>
    </row>
    <row r="23" customFormat="false" ht="42" hidden="false" customHeight="true" outlineLevel="0" collapsed="false">
      <c r="C23" s="4" t="s">
        <v>33</v>
      </c>
      <c r="D23" s="4"/>
      <c r="E23" s="4"/>
      <c r="F23" s="4"/>
    </row>
  </sheetData>
  <mergeCells count="2">
    <mergeCell ref="D21:F21"/>
    <mergeCell ref="C23:F23"/>
  </mergeCells>
  <dataValidations count="1">
    <dataValidation allowBlank="true" errorStyle="stop" operator="between" showDropDown="false" showErrorMessage="false" showInputMessage="false" sqref="D5:D17" type="list">
      <formula1>"Có,Không"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2"/>
    <col collapsed="false" customWidth="true" hidden="false" outlineLevel="0" max="3" min="3" style="0" width="11"/>
    <col collapsed="false" customWidth="true" hidden="false" outlineLevel="0" max="5" min="4" style="0" width="15"/>
    <col collapsed="false" customWidth="true" hidden="false" outlineLevel="0" max="7" min="6" style="0" width="17"/>
    <col collapsed="false" customWidth="true" hidden="false" outlineLevel="0" max="8" min="8" style="0" width="12"/>
    <col collapsed="false" customWidth="true" hidden="false" outlineLevel="0" max="9" min="9" style="0" width="34"/>
  </cols>
  <sheetData>
    <row r="1" customFormat="false" ht="17.35" hidden="false" customHeight="false" outlineLevel="0" collapsed="false">
      <c r="A1" s="1" t="s">
        <v>34</v>
      </c>
    </row>
    <row r="2" customFormat="false" ht="15" hidden="false" customHeight="false" outlineLevel="0" collapsed="false">
      <c r="A2" s="2" t="s">
        <v>35</v>
      </c>
    </row>
    <row r="4" customFormat="false" ht="15" hidden="false" customHeight="false" outlineLevel="0" collapsed="false">
      <c r="A4" s="6" t="s">
        <v>36</v>
      </c>
    </row>
    <row r="5" customFormat="false" ht="15" hidden="false" customHeight="false" outlineLevel="0" collapsed="false">
      <c r="A5" s="4" t="s">
        <v>37</v>
      </c>
      <c r="B5" s="8" t="n">
        <v>8</v>
      </c>
    </row>
    <row r="6" customFormat="false" ht="15" hidden="false" customHeight="false" outlineLevel="0" collapsed="false">
      <c r="A6" s="4" t="s">
        <v>38</v>
      </c>
      <c r="B6" s="8" t="n">
        <v>25</v>
      </c>
    </row>
    <row r="7" customFormat="false" ht="15" hidden="false" customHeight="false" outlineLevel="0" collapsed="false">
      <c r="A7" s="4" t="s">
        <v>39</v>
      </c>
      <c r="B7" s="9" t="n">
        <v>0.3</v>
      </c>
    </row>
    <row r="8" customFormat="false" ht="15" hidden="false" customHeight="false" outlineLevel="0" collapsed="false">
      <c r="A8" s="4" t="s">
        <v>40</v>
      </c>
      <c r="B8" s="10" t="n">
        <v>100</v>
      </c>
    </row>
    <row r="9" customFormat="false" ht="15" hidden="false" customHeight="false" outlineLevel="0" collapsed="false">
      <c r="A9" s="4" t="s">
        <v>41</v>
      </c>
      <c r="B9" s="10" t="n">
        <v>6</v>
      </c>
    </row>
    <row r="10" customFormat="false" ht="15" hidden="false" customHeight="false" outlineLevel="0" collapsed="false">
      <c r="A10" s="6" t="s">
        <v>42</v>
      </c>
      <c r="B10" s="11" t="n">
        <f aca="false">B5*B6</f>
        <v>200</v>
      </c>
    </row>
    <row r="11" customFormat="false" ht="15" hidden="false" customHeight="false" outlineLevel="0" collapsed="false">
      <c r="A11" s="6" t="s">
        <v>43</v>
      </c>
      <c r="B11" s="11" t="n">
        <f aca="false">B10*(1-B7)</f>
        <v>140</v>
      </c>
    </row>
    <row r="13" customFormat="false" ht="26.85" hidden="false" customHeight="false" outlineLevel="0" collapsed="false">
      <c r="A13" s="3" t="s">
        <v>44</v>
      </c>
      <c r="B13" s="3" t="s">
        <v>45</v>
      </c>
      <c r="C13" s="3" t="s">
        <v>46</v>
      </c>
      <c r="D13" s="3" t="s">
        <v>47</v>
      </c>
      <c r="E13" s="3" t="s">
        <v>48</v>
      </c>
      <c r="F13" s="3" t="s">
        <v>49</v>
      </c>
      <c r="G13" s="3" t="s">
        <v>50</v>
      </c>
      <c r="H13" s="3" t="s">
        <v>51</v>
      </c>
      <c r="I13" s="3" t="s">
        <v>52</v>
      </c>
    </row>
    <row r="14" customFormat="false" ht="15" hidden="false" customHeight="false" outlineLevel="0" collapsed="false">
      <c r="A14" s="4" t="s">
        <v>53</v>
      </c>
      <c r="B14" s="12" t="n">
        <f aca="false">B10</f>
        <v>200</v>
      </c>
      <c r="C14" s="4" t="s">
        <v>54</v>
      </c>
      <c r="D14" s="10" t="n">
        <v>60000</v>
      </c>
      <c r="E14" s="10" t="n">
        <v>150000</v>
      </c>
      <c r="F14" s="12" t="n">
        <f aca="false">B14*D14*H14</f>
        <v>12000000</v>
      </c>
      <c r="G14" s="12" t="n">
        <f aca="false">B14*E14*H14</f>
        <v>30000000</v>
      </c>
      <c r="H14" s="5" t="n">
        <v>1</v>
      </c>
      <c r="I14" s="4" t="s">
        <v>55</v>
      </c>
    </row>
    <row r="15" customFormat="false" ht="26.85" hidden="false" customHeight="false" outlineLevel="0" collapsed="false">
      <c r="A15" s="4" t="s">
        <v>56</v>
      </c>
      <c r="B15" s="12" t="n">
        <f aca="false">B11</f>
        <v>140</v>
      </c>
      <c r="C15" s="4" t="s">
        <v>54</v>
      </c>
      <c r="D15" s="10" t="n">
        <v>850000</v>
      </c>
      <c r="E15" s="10" t="n">
        <v>1400000</v>
      </c>
      <c r="F15" s="12" t="n">
        <f aca="false">B15*D15*H15</f>
        <v>0</v>
      </c>
      <c r="G15" s="12" t="n">
        <f aca="false">B15*E15*H15</f>
        <v>0</v>
      </c>
      <c r="H15" s="5" t="n">
        <v>0</v>
      </c>
      <c r="I15" s="4" t="s">
        <v>57</v>
      </c>
    </row>
    <row r="16" customFormat="false" ht="15" hidden="false" customHeight="false" outlineLevel="0" collapsed="false">
      <c r="A16" s="4" t="s">
        <v>58</v>
      </c>
      <c r="B16" s="12" t="n">
        <f aca="false">B8</f>
        <v>100</v>
      </c>
      <c r="C16" s="4" t="s">
        <v>54</v>
      </c>
      <c r="D16" s="10" t="n">
        <v>750000</v>
      </c>
      <c r="E16" s="10" t="n">
        <v>1250000</v>
      </c>
      <c r="F16" s="12" t="n">
        <f aca="false">B16*D16*H16</f>
        <v>0</v>
      </c>
      <c r="G16" s="12" t="n">
        <f aca="false">B16*E16*H16</f>
        <v>0</v>
      </c>
      <c r="H16" s="5" t="n">
        <v>0</v>
      </c>
      <c r="I16" s="4" t="s">
        <v>59</v>
      </c>
    </row>
    <row r="17" customFormat="false" ht="15" hidden="false" customHeight="false" outlineLevel="0" collapsed="false">
      <c r="A17" s="4" t="s">
        <v>60</v>
      </c>
      <c r="B17" s="12" t="n">
        <f aca="false">B9</f>
        <v>6</v>
      </c>
      <c r="C17" s="4" t="s">
        <v>54</v>
      </c>
      <c r="D17" s="10" t="n">
        <v>900000</v>
      </c>
      <c r="E17" s="10" t="n">
        <v>1700000</v>
      </c>
      <c r="F17" s="12" t="n">
        <f aca="false">B17*D17*H17</f>
        <v>5400000</v>
      </c>
      <c r="G17" s="12" t="n">
        <f aca="false">B17*E17*H17</f>
        <v>10200000</v>
      </c>
      <c r="H17" s="5" t="n">
        <v>1</v>
      </c>
      <c r="I17" s="4" t="s">
        <v>61</v>
      </c>
    </row>
    <row r="18" customFormat="false" ht="15" hidden="false" customHeight="false" outlineLevel="0" collapsed="false">
      <c r="A18" s="4" t="s">
        <v>62</v>
      </c>
      <c r="B18" s="10" t="n">
        <v>20</v>
      </c>
      <c r="C18" s="4" t="s">
        <v>54</v>
      </c>
      <c r="D18" s="10" t="n">
        <v>1300000</v>
      </c>
      <c r="E18" s="10" t="n">
        <v>2600000</v>
      </c>
      <c r="F18" s="12" t="n">
        <f aca="false">B18*D18*H18</f>
        <v>0</v>
      </c>
      <c r="G18" s="12" t="n">
        <f aca="false">B18*E18*H18</f>
        <v>0</v>
      </c>
      <c r="H18" s="5" t="n">
        <v>0</v>
      </c>
      <c r="I18" s="4" t="s">
        <v>63</v>
      </c>
    </row>
    <row r="19" customFormat="false" ht="15" hidden="false" customHeight="false" outlineLevel="0" collapsed="false">
      <c r="A19" s="4" t="s">
        <v>64</v>
      </c>
      <c r="B19" s="10" t="n">
        <v>1</v>
      </c>
      <c r="C19" s="4" t="s">
        <v>65</v>
      </c>
      <c r="D19" s="10" t="n">
        <v>0</v>
      </c>
      <c r="E19" s="10" t="n">
        <v>0</v>
      </c>
      <c r="F19" s="12" t="n">
        <f aca="false">B19*D19*H19</f>
        <v>0</v>
      </c>
      <c r="G19" s="12" t="n">
        <f aca="false">B19*E19*H19</f>
        <v>0</v>
      </c>
      <c r="H19" s="5" t="n">
        <v>0</v>
      </c>
      <c r="I19" s="4" t="s">
        <v>66</v>
      </c>
    </row>
    <row r="20" customFormat="false" ht="15" hidden="false" customHeight="false" outlineLevel="0" collapsed="false">
      <c r="A20" s="4" t="s">
        <v>67</v>
      </c>
      <c r="B20" s="10" t="n">
        <v>1</v>
      </c>
      <c r="C20" s="4" t="s">
        <v>65</v>
      </c>
      <c r="D20" s="10" t="n">
        <v>0</v>
      </c>
      <c r="E20" s="10" t="n">
        <v>0</v>
      </c>
      <c r="F20" s="12" t="n">
        <f aca="false">B20*D20*H20</f>
        <v>0</v>
      </c>
      <c r="G20" s="12" t="n">
        <f aca="false">B20*E20*H20</f>
        <v>0</v>
      </c>
      <c r="H20" s="5" t="n">
        <v>0</v>
      </c>
      <c r="I20" s="4" t="s">
        <v>66</v>
      </c>
    </row>
    <row r="21" customFormat="false" ht="26.85" hidden="false" customHeight="false" outlineLevel="0" collapsed="false">
      <c r="A21" s="6" t="s">
        <v>68</v>
      </c>
      <c r="D21" s="9" t="n">
        <v>0.1</v>
      </c>
      <c r="E21" s="9" t="n">
        <v>0.15</v>
      </c>
      <c r="F21" s="12" t="n">
        <f aca="false">SUM(F14:F20)*D21</f>
        <v>1740000</v>
      </c>
      <c r="G21" s="12" t="n">
        <f aca="false">SUM(G14:G20)*E21</f>
        <v>6030000</v>
      </c>
      <c r="I21" s="4" t="s">
        <v>69</v>
      </c>
    </row>
    <row r="22" customFormat="false" ht="15" hidden="false" customHeight="false" outlineLevel="0" collapsed="false">
      <c r="A22" s="6" t="s">
        <v>70</v>
      </c>
      <c r="F22" s="11" t="n">
        <f aca="false">SUM(F14:F21)</f>
        <v>19140000</v>
      </c>
      <c r="G22" s="11" t="n">
        <f aca="false">SUM(G14:G21)</f>
        <v>46230000</v>
      </c>
    </row>
    <row r="23" customFormat="false" ht="15" hidden="false" customHeight="false" outlineLevel="0" collapsed="false">
      <c r="A23" s="6" t="s">
        <v>71</v>
      </c>
      <c r="F23" s="12" t="n">
        <f aca="false">IF(B10&gt;0,F22/B10,0)</f>
        <v>95700</v>
      </c>
      <c r="G23" s="12" t="n">
        <f aca="false">IF(B10&gt;0,G22/B10,0)</f>
        <v>231150</v>
      </c>
    </row>
    <row r="25" customFormat="false" ht="31.5" hidden="false" customHeight="true" outlineLevel="0" collapsed="false">
      <c r="A25" s="4" t="s">
        <v>72</v>
      </c>
      <c r="B25" s="4"/>
      <c r="C25" s="4"/>
      <c r="D25" s="4"/>
      <c r="E25" s="4"/>
      <c r="F25" s="4"/>
      <c r="G25" s="4"/>
      <c r="H25" s="4"/>
      <c r="I25" s="4"/>
    </row>
  </sheetData>
  <mergeCells count="1">
    <mergeCell ref="A25:I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4"/>
    <col collapsed="false" customWidth="true" hidden="false" outlineLevel="0" max="3" min="3" style="0" width="70"/>
    <col collapsed="false" customWidth="true" hidden="false" outlineLevel="0" max="4" min="4" style="0" width="14"/>
    <col collapsed="false" customWidth="true" hidden="false" outlineLevel="0" max="6" min="5" style="0" width="26"/>
  </cols>
  <sheetData>
    <row r="1" customFormat="false" ht="17.35" hidden="false" customHeight="false" outlineLevel="0" collapsed="false">
      <c r="A1" s="1" t="s">
        <v>73</v>
      </c>
    </row>
    <row r="2" customFormat="false" ht="15" hidden="false" customHeight="false" outlineLevel="0" collapsed="false">
      <c r="A2" s="2" t="s">
        <v>74</v>
      </c>
    </row>
    <row r="4" customFormat="false" ht="26.85" hidden="false" customHeight="false" outlineLevel="0" collapsed="false">
      <c r="A4" s="3" t="s">
        <v>2</v>
      </c>
      <c r="B4" s="3" t="s">
        <v>75</v>
      </c>
      <c r="C4" s="3" t="s">
        <v>76</v>
      </c>
      <c r="D4" s="3" t="s">
        <v>77</v>
      </c>
      <c r="E4" s="3" t="s">
        <v>78</v>
      </c>
      <c r="F4" s="3" t="s">
        <v>79</v>
      </c>
    </row>
    <row r="5" customFormat="false" ht="26.85" hidden="false" customHeight="false" outlineLevel="0" collapsed="false">
      <c r="A5" s="4" t="n">
        <v>1</v>
      </c>
      <c r="B5" s="4" t="s">
        <v>80</v>
      </c>
      <c r="C5" s="4" t="s">
        <v>81</v>
      </c>
      <c r="D5" s="5"/>
      <c r="E5" s="5"/>
      <c r="F5" s="4" t="s">
        <v>82</v>
      </c>
    </row>
    <row r="6" customFormat="false" ht="26.85" hidden="false" customHeight="false" outlineLevel="0" collapsed="false">
      <c r="A6" s="4" t="n">
        <v>2</v>
      </c>
      <c r="B6" s="4" t="s">
        <v>80</v>
      </c>
      <c r="C6" s="4" t="s">
        <v>83</v>
      </c>
      <c r="D6" s="5"/>
      <c r="E6" s="5"/>
      <c r="F6" s="4"/>
    </row>
    <row r="7" customFormat="false" ht="26.85" hidden="false" customHeight="false" outlineLevel="0" collapsed="false">
      <c r="A7" s="4" t="n">
        <v>3</v>
      </c>
      <c r="B7" s="4" t="s">
        <v>80</v>
      </c>
      <c r="C7" s="4" t="s">
        <v>84</v>
      </c>
      <c r="D7" s="5"/>
      <c r="E7" s="5"/>
      <c r="F7" s="4"/>
    </row>
    <row r="8" customFormat="false" ht="26.85" hidden="false" customHeight="false" outlineLevel="0" collapsed="false">
      <c r="A8" s="4" t="n">
        <v>4</v>
      </c>
      <c r="B8" s="4" t="s">
        <v>80</v>
      </c>
      <c r="C8" s="4" t="s">
        <v>85</v>
      </c>
      <c r="D8" s="5"/>
      <c r="E8" s="5"/>
      <c r="F8" s="4" t="s">
        <v>86</v>
      </c>
    </row>
    <row r="9" customFormat="false" ht="26.85" hidden="false" customHeight="false" outlineLevel="0" collapsed="false">
      <c r="A9" s="4" t="n">
        <v>5</v>
      </c>
      <c r="B9" s="4" t="s">
        <v>80</v>
      </c>
      <c r="C9" s="4" t="s">
        <v>87</v>
      </c>
      <c r="D9" s="5"/>
      <c r="E9" s="5"/>
      <c r="F9" s="4" t="s">
        <v>88</v>
      </c>
    </row>
    <row r="10" customFormat="false" ht="26.85" hidden="false" customHeight="false" outlineLevel="0" collapsed="false">
      <c r="A10" s="4" t="n">
        <v>6</v>
      </c>
      <c r="B10" s="4" t="s">
        <v>80</v>
      </c>
      <c r="C10" s="4" t="s">
        <v>89</v>
      </c>
      <c r="D10" s="5"/>
      <c r="E10" s="5"/>
      <c r="F10" s="4"/>
    </row>
    <row r="11" customFormat="false" ht="15" hidden="false" customHeight="false" outlineLevel="0" collapsed="false">
      <c r="A11" s="4" t="n">
        <v>7</v>
      </c>
      <c r="B11" s="4" t="s">
        <v>90</v>
      </c>
      <c r="C11" s="4" t="s">
        <v>91</v>
      </c>
      <c r="D11" s="5"/>
      <c r="E11" s="5"/>
      <c r="F11" s="4"/>
    </row>
    <row r="12" customFormat="false" ht="26.85" hidden="false" customHeight="false" outlineLevel="0" collapsed="false">
      <c r="A12" s="4" t="n">
        <v>8</v>
      </c>
      <c r="B12" s="4" t="s">
        <v>90</v>
      </c>
      <c r="C12" s="4" t="s">
        <v>92</v>
      </c>
      <c r="D12" s="5"/>
      <c r="E12" s="5"/>
      <c r="F12" s="4"/>
    </row>
    <row r="13" customFormat="false" ht="15" hidden="false" customHeight="false" outlineLevel="0" collapsed="false">
      <c r="A13" s="4" t="n">
        <v>9</v>
      </c>
      <c r="B13" s="4" t="s">
        <v>90</v>
      </c>
      <c r="C13" s="4" t="s">
        <v>93</v>
      </c>
      <c r="D13" s="5"/>
      <c r="E13" s="5"/>
      <c r="F13" s="4"/>
    </row>
    <row r="14" customFormat="false" ht="26.85" hidden="false" customHeight="false" outlineLevel="0" collapsed="false">
      <c r="A14" s="4" t="n">
        <v>10</v>
      </c>
      <c r="B14" s="4" t="s">
        <v>90</v>
      </c>
      <c r="C14" s="4" t="s">
        <v>94</v>
      </c>
      <c r="D14" s="5"/>
      <c r="E14" s="5"/>
      <c r="F14" s="4"/>
    </row>
    <row r="15" customFormat="false" ht="15" hidden="false" customHeight="false" outlineLevel="0" collapsed="false">
      <c r="A15" s="4" t="n">
        <v>11</v>
      </c>
      <c r="B15" s="4" t="s">
        <v>90</v>
      </c>
      <c r="C15" s="4" t="s">
        <v>95</v>
      </c>
      <c r="D15" s="5"/>
      <c r="E15" s="5"/>
      <c r="F15" s="4"/>
    </row>
    <row r="16" customFormat="false" ht="15" hidden="false" customHeight="false" outlineLevel="0" collapsed="false">
      <c r="A16" s="4" t="n">
        <v>12</v>
      </c>
      <c r="B16" s="4" t="s">
        <v>90</v>
      </c>
      <c r="C16" s="4" t="s">
        <v>96</v>
      </c>
      <c r="D16" s="5"/>
      <c r="E16" s="5"/>
      <c r="F16" s="4"/>
    </row>
    <row r="17" customFormat="false" ht="15" hidden="false" customHeight="false" outlineLevel="0" collapsed="false">
      <c r="A17" s="4" t="n">
        <v>13</v>
      </c>
      <c r="B17" s="4" t="s">
        <v>90</v>
      </c>
      <c r="C17" s="4" t="s">
        <v>97</v>
      </c>
      <c r="D17" s="5"/>
      <c r="E17" s="5"/>
      <c r="F17" s="4" t="s">
        <v>98</v>
      </c>
    </row>
    <row r="18" customFormat="false" ht="15" hidden="false" customHeight="false" outlineLevel="0" collapsed="false">
      <c r="A18" s="4" t="n">
        <v>14</v>
      </c>
      <c r="B18" s="4" t="s">
        <v>90</v>
      </c>
      <c r="C18" s="4" t="s">
        <v>99</v>
      </c>
      <c r="D18" s="5"/>
      <c r="E18" s="5"/>
      <c r="F18" s="4"/>
    </row>
    <row r="19" customFormat="false" ht="15" hidden="false" customHeight="false" outlineLevel="0" collapsed="false">
      <c r="A19" s="4" t="n">
        <v>15</v>
      </c>
      <c r="B19" s="4" t="s">
        <v>100</v>
      </c>
      <c r="C19" s="4" t="s">
        <v>101</v>
      </c>
      <c r="D19" s="5"/>
      <c r="E19" s="5"/>
      <c r="F19" s="4"/>
    </row>
    <row r="20" customFormat="false" ht="26.85" hidden="false" customHeight="false" outlineLevel="0" collapsed="false">
      <c r="A20" s="4" t="n">
        <v>16</v>
      </c>
      <c r="B20" s="4" t="s">
        <v>100</v>
      </c>
      <c r="C20" s="4" t="s">
        <v>102</v>
      </c>
      <c r="D20" s="5"/>
      <c r="E20" s="5"/>
      <c r="F20" s="4"/>
    </row>
    <row r="21" customFormat="false" ht="26.85" hidden="false" customHeight="false" outlineLevel="0" collapsed="false">
      <c r="A21" s="4" t="n">
        <v>17</v>
      </c>
      <c r="B21" s="4" t="s">
        <v>100</v>
      </c>
      <c r="C21" s="4" t="s">
        <v>103</v>
      </c>
      <c r="D21" s="5"/>
      <c r="E21" s="5"/>
      <c r="F21" s="4"/>
    </row>
    <row r="23" customFormat="false" ht="15" hidden="false" customHeight="false" outlineLevel="0" collapsed="false">
      <c r="C23" s="6" t="s">
        <v>104</v>
      </c>
      <c r="D23" s="6" t="str">
        <f aca="false">COUNTIF(D5:D21,"Đạt")&amp;"/"&amp;17</f>
        <v>0/17</v>
      </c>
    </row>
    <row r="25" customFormat="false" ht="26.85" hidden="false" customHeight="false" outlineLevel="0" collapsed="false">
      <c r="C25" s="4" t="s">
        <v>105</v>
      </c>
    </row>
  </sheetData>
  <dataValidations count="1">
    <dataValidation allowBlank="true" errorStyle="stop" operator="between" showDropDown="false" showErrorMessage="false" showInputMessage="false" sqref="D5:D21" type="list">
      <formula1>"Đạt,Chưa đạt"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2026-10-29T09:38:27Z</dcterms:created>
  <dc:creator>openpyxl</dc:creator>
  <dc:description/>
  <dc:language>en-US</dc:language>
  <cp:lastModifiedBy/>
  <dcterms:modified xsi:type="dcterms:W3CDTF">2026-10-29T09:38:28Z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