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1. Chon ong theo tuyen" sheetId="1" state="visible" r:id="rId3"/>
    <sheet name="2. Bien ban thu ap" sheetId="2" state="visible" r:id="rId4"/>
    <sheet name="3. Tinh gian no ong nong" sheetId="3" state="visible" r:id="rId5"/>
    <sheet name="4. Checklist truoc khi lap"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<sst xmlns="http://schemas.openxmlformats.org/spreadsheetml/2006/main" count="135" uniqueCount="126">
  <si>
    <t xml:space="preserve">CHỌN ỐNG CẤP THOÁT NƯỚC KHÁCH SẠN THEO TUYẾN</t>
  </si>
  <si>
    <t xml:space="preserve">Romo Cons · romocons.vn/ong-nuoc-khach-san/ · Bảng tham khảo; vật liệu và cấp áp cuối cùng theo thiết kế được duyệt.</t>
  </si>
  <si>
    <t xml:space="preserve">Tuyến</t>
  </si>
  <si>
    <t xml:space="preserve">Nên dùng</t>
  </si>
  <si>
    <t xml:space="preserve">Không nên</t>
  </si>
  <si>
    <t xml:space="preserve">Cấp áp, ghi chú</t>
  </si>
  <si>
    <t xml:space="preserve">Nối ống</t>
  </si>
  <si>
    <t xml:space="preserve">Ống cấp từ đồng hồ vào bể, chôn ngoài nhà</t>
  </si>
  <si>
    <t xml:space="preserve">HDPE</t>
  </si>
  <si>
    <t xml:space="preserve">Ống thép mạ kẽm</t>
  </si>
  <si>
    <t xml:space="preserve">Chọn PN theo áp mạng ngoài</t>
  </si>
  <si>
    <t xml:space="preserve">Hàn nhiệt đối đầu / măng sông điện</t>
  </si>
  <si>
    <t xml:space="preserve">Trục đứng, nhánh nước lạnh</t>
  </si>
  <si>
    <t xml:space="preserve">PPR PN10 hoặc uPVC loại chịu áp</t>
  </si>
  <si>
    <t xml:space="preserve">Ống thép mạ kẽm (gỉ sau 10-15 năm)</t>
  </si>
  <si>
    <t xml:space="preserve">PPR PN10: nước lạnh 20°C/10 bar (Kelen)</t>
  </si>
  <si>
    <t xml:space="preserve">PPR hàn nhiệt; uPVC dán keo</t>
  </si>
  <si>
    <t xml:space="preserve">Nước nóng, đường hồi nước nóng</t>
  </si>
  <si>
    <t xml:space="preserve">PPR PN20, PP-RCT, PPR gia cường sợi</t>
  </si>
  <si>
    <t xml:space="preserve">uPVC, ống nhựa thường, PPR PN10</t>
  </si>
  <si>
    <t xml:space="preserve">PPR PN20: 60°C/10 bar, 70°C/8 bar (Kelen); bọc bảo ôn</t>
  </si>
  <si>
    <t xml:space="preserve">Hàn nhiệt, phụ kiện cùng hệ</t>
  </si>
  <si>
    <t xml:space="preserve">Thoát lavabo, sen tắm, thoát sàn</t>
  </si>
  <si>
    <t xml:space="preserve">uPVC</t>
  </si>
  <si>
    <t xml:space="preserve">Ống mỏng không rõ nguồn</t>
  </si>
  <si>
    <t xml:space="preserve">Đủ dốc, có xi phông, ống thông hơi</t>
  </si>
  <si>
    <t xml:space="preserve">Dán keo</t>
  </si>
  <si>
    <t xml:space="preserve">Trục thoát đứng, thoát xí</t>
  </si>
  <si>
    <t xml:space="preserve">uPVC giảm âm (khách sạn)</t>
  </si>
  <si>
    <t xml:space="preserve">uPVC mỏng đi sát phòng ngủ không bọc</t>
  </si>
  <si>
    <t xml:space="preserve">Đặt trong hộp kỹ thuật có cửa thăm</t>
  </si>
  <si>
    <t xml:space="preserve">Dán keo / gioăng</t>
  </si>
  <si>
    <t xml:space="preserve">Thoát nước mưa</t>
  </si>
  <si>
    <t xml:space="preserve">uPVC hoặc HDPE</t>
  </si>
  <si>
    <t xml:space="preserve">Nối chung ống thoát sinh hoạt bên trong</t>
  </si>
  <si>
    <t xml:space="preserve">Tách riêng hệ thống</t>
  </si>
  <si>
    <t xml:space="preserve">Dán keo / hàn</t>
  </si>
  <si>
    <t xml:space="preserve">Chữa cháy</t>
  </si>
  <si>
    <t xml:space="preserve">Theo thiết kế PCCC được duyệt</t>
  </si>
  <si>
    <t xml:space="preserve">Dùng chung ống sinh hoạt</t>
  </si>
  <si>
    <t xml:space="preserve">QCVN 06:2022/BXD</t>
  </si>
  <si>
    <t xml:space="preserve">Theo hệ được duyệt</t>
  </si>
  <si>
    <t xml:space="preserve">BIÊN BẢN THỬ ÁP LỰC ĐƯỜNG ỐNG CẤP NƯỚC</t>
  </si>
  <si>
    <t xml:space="preserve">Romo Cons · romocons.vn/ong-nuoc-khach-san/ · Theo TCVN 4519:1988 mục 4.3: áp thử = áp làm việc + 5 daN/cm², không quá 10 daN/cm²; giữ 10 phút; giảm không quá 0,5 daN/cm². Nhập ô vàng.</t>
  </si>
  <si>
    <t xml:space="preserve">Công trình</t>
  </si>
  <si>
    <t xml:space="preserve">Ngày thử</t>
  </si>
  <si>
    <t xml:space="preserve">Đơn vị thi công</t>
  </si>
  <si>
    <t xml:space="preserve">Giám sát chủ đầu tư</t>
  </si>
  <si>
    <t xml:space="preserve">Đồng hồ áp (số kiểm định, hạn)</t>
  </si>
  <si>
    <t xml:space="preserve">#</t>
  </si>
  <si>
    <t xml:space="preserve">Vị trí đoạn thử (tầng, trục, phòng)</t>
  </si>
  <si>
    <t xml:space="preserve">Loại ống, PN</t>
  </si>
  <si>
    <t xml:space="preserve">Áp làm việc thiết kế (daN/cm²)</t>
  </si>
  <si>
    <t xml:space="preserve">Áp thử yêu cầu (daN/cm²)</t>
  </si>
  <si>
    <t xml:space="preserve">Áp thử thực tế (daN/cm²)</t>
  </si>
  <si>
    <t xml:space="preserve">Giờ bắt đầu</t>
  </si>
  <si>
    <t xml:space="preserve">Giờ kết thúc</t>
  </si>
  <si>
    <t xml:space="preserve">Thời gian giữ (phút)</t>
  </si>
  <si>
    <t xml:space="preserve">Áp cuối (daN/cm²)</t>
  </si>
  <si>
    <t xml:space="preserve">Độ giảm (daN/cm²)</t>
  </si>
  <si>
    <t xml:space="preserve">Kết quả</t>
  </si>
  <si>
    <t xml:space="preserve">Ghi chú, ảnh</t>
  </si>
  <si>
    <t xml:space="preserve">Tầng 3 - trục A (P301, P302)</t>
  </si>
  <si>
    <t xml:space="preserve">PPR PN20 nóng</t>
  </si>
  <si>
    <t xml:space="preserve">08:30</t>
  </si>
  <si>
    <t xml:space="preserve">08:40</t>
  </si>
  <si>
    <t xml:space="preserve">Tầng 3 - trục B (P303, P304)</t>
  </si>
  <si>
    <t xml:space="preserve">PPR PN10 lạnh</t>
  </si>
  <si>
    <t xml:space="preserve">09:00</t>
  </si>
  <si>
    <t xml:space="preserve">09:10</t>
  </si>
  <si>
    <t xml:space="preserve">Số đoạn đạt</t>
  </si>
  <si>
    <t xml:space="preserve">Thử khí nén (nếu dùng): thử 1,5 daN/cm² tìm khuyết tật; sau khi sửa thử 1 daN/cm², 5 phút, giảm ≤0,1 daN/cm².</t>
  </si>
  <si>
    <t xml:space="preserve">Kỹ thuật nhà thầu (ký, ghi rõ họ tên)</t>
  </si>
  <si>
    <t xml:space="preserve">Giám sát chủ đầu tư (ký, ghi rõ họ tên)</t>
  </si>
  <si>
    <t xml:space="preserve">TÍNH GIÃN NỞ VÀ TAY ĐÒN BÙ CHO ỐNG NƯỚC NÓNG PPR</t>
  </si>
  <si>
    <t xml:space="preserve">Romo Cons · romocons.vn/ong-nuoc-khach-san/ · ΔL = α × L × ΔT ; tay đòn tự do Ls = k × √(D × ΔL), k ≈ 20 với PPR (Wavin, CJJ/T98-2014). Nhập ô vàng.</t>
  </si>
  <si>
    <t xml:space="preserve">Đoạn ống</t>
  </si>
  <si>
    <t xml:space="preserve">Loại ống</t>
  </si>
  <si>
    <t xml:space="preserve">α (mm/m·°C)</t>
  </si>
  <si>
    <t xml:space="preserve">Chiều dài giữa 2 điểm cố định L (m)</t>
  </si>
  <si>
    <t xml:space="preserve">Nhiệt độ lúc lắp (°C)</t>
  </si>
  <si>
    <t xml:space="preserve">Nhiệt độ vận hành (°C)</t>
  </si>
  <si>
    <t xml:space="preserve">ΔT (°C)</t>
  </si>
  <si>
    <t xml:space="preserve">Giãn nở ΔL (mm)</t>
  </si>
  <si>
    <t xml:space="preserve">Đường kính ngoài D (mm)</t>
  </si>
  <si>
    <t xml:space="preserve">Tay đòn tự do tối thiểu Ls (mm)</t>
  </si>
  <si>
    <t xml:space="preserve">Trần hành lang tầng 3</t>
  </si>
  <si>
    <t xml:space="preserve">PPR thường</t>
  </si>
  <si>
    <t xml:space="preserve">PPR gia cường sợi</t>
  </si>
  <si>
    <t xml:space="preserve">Trục đứng nước nóng</t>
  </si>
  <si>
    <t xml:space="preserve">Tham khảo α: PPR thường khoảng 0,15 (0,12-0,20 tùy hãng); PPR gia cường sợi hoặc lõi nhôm khoảng 0,03-0,05. Lấy đúng số trong catalogue hãng ống đang dùng.</t>
  </si>
  <si>
    <t xml:space="preserve">Không bù được bằng tay đòn thì làm vòng chữ U; giữa hai điểm cố định dùng kẹp trượt. Một số hãng khuyến cáo vòng bù khi đoạn ngang PPR PN20 thường dài từ khoảng 10m, ống gia cường sợi từ khoảng 40m.</t>
  </si>
  <si>
    <t xml:space="preserve">CHECKLIST TRƯỚC KHI LẤP ỐNG (CÁN NỀN, ỐP LÁT, ĐÓNG TRẦN)</t>
  </si>
  <si>
    <t xml:space="preserve">Romo Cons · romocons.vn/ong-nuoc-khach-san/ · Chọn "Đạt / Chưa đạt" ở cột D.</t>
  </si>
  <si>
    <t xml:space="preserve">Nhóm</t>
  </si>
  <si>
    <t xml:space="preserve">Nội dung kiểm tra</t>
  </si>
  <si>
    <t xml:space="preserve">Đạt / Chưa đạt</t>
  </si>
  <si>
    <t xml:space="preserve">Ghi chú</t>
  </si>
  <si>
    <t xml:space="preserve">Vật liệu</t>
  </si>
  <si>
    <t xml:space="preserve">Ống, phụ kiện đúng chủng loại, cấp PN theo thiết kế; cùng một hệ (một hãng) trên mỗi tuyến</t>
  </si>
  <si>
    <t xml:space="preserve">Mọi đoạn sau bình nóng lạnh, bơm nhiệt, bồn nước nóng là ống chịu nhiệt (không uPVC)</t>
  </si>
  <si>
    <t xml:space="preserve">Mối nối</t>
  </si>
  <si>
    <t xml:space="preserve">Mối hàn nhiệt đều gờ, không lệch; ống cắt vuông; không có mối nối thừa dưới sàn</t>
  </si>
  <si>
    <t xml:space="preserve">Ren chuyển đồng nhựa là phụ kiện đúc liền, siết vừa lực</t>
  </si>
  <si>
    <t xml:space="preserve">Bố trí</t>
  </si>
  <si>
    <t xml:space="preserve">Trục đứng, ống chính, van trong hộp kỹ thuật hoặc trên trần có cửa thăm</t>
  </si>
  <si>
    <t xml:space="preserve">Mỗi phòng có van chặn riêng ở nơi tiếp cận được</t>
  </si>
  <si>
    <t xml:space="preserve">Ống không nằm trong bê tông kết cấu; ống âm bọc bảo ôn hoặc ống lồng</t>
  </si>
  <si>
    <t xml:space="preserve">Áp lực</t>
  </si>
  <si>
    <t xml:space="preserve">Có van giảm áp đầu nhánh các tầng thấp nếu áp vượt thiết kế (TCVN 4513:1988 mục 3.9, 4.27)</t>
  </si>
  <si>
    <t xml:space="preserve">Nước nóng</t>
  </si>
  <si>
    <t xml:space="preserve">Có tay đòn tự do, vòng chữ U, điểm cố định và kẹp trượt theo tính toán (sheet 3)</t>
  </si>
  <si>
    <t xml:space="preserve">Ống nóng bọc bảo ôn toàn tuyến; có đường hồi</t>
  </si>
  <si>
    <t xml:space="preserve">Thử áp</t>
  </si>
  <si>
    <t xml:space="preserve">Thử áp cấp nước từng tầng, từng trục đạt (sheet 2), có chữ ký giám sát</t>
  </si>
  <si>
    <t xml:space="preserve">Thử kín ống thoát (đổ đầy nước), xả thử từng phễu thu, bồn cầu, lavabo</t>
  </si>
  <si>
    <t xml:space="preserve">Thoát nước</t>
  </si>
  <si>
    <t xml:space="preserve">Độ dốc, xi phông, ống thông hơi, cửa thăm ống đứng đúng thiết kế</t>
  </si>
  <si>
    <t xml:space="preserve">Chống thấm</t>
  </si>
  <si>
    <t xml:space="preserve">Cổ ống xuyên sàn được xử lý trước khi chống thấm; chống thấm làm sau thử áp</t>
  </si>
  <si>
    <t xml:space="preserve">PCCC</t>
  </si>
  <si>
    <t xml:space="preserve">Lỗ xuyên sàn, xuyên tường ngăn cháy chèn bịt chống cháy (QCVN 06:2022/BXD)</t>
  </si>
  <si>
    <t xml:space="preserve">Hồ sơ</t>
  </si>
  <si>
    <t xml:space="preserve">Ảnh tuyến ống có thước đo khoảng cách tới mép tường; cập nhật bản vẽ hoàn công</t>
  </si>
  <si>
    <t xml:space="preserve">Số mục đạt</t>
  </si>
  <si>
    <t xml:space="preserve">Romo Cons · Tổng thầu thi công khách sạn · romocons.vn · Nhờ kỹ sư rà soát bản vẽ cấp thoát nước miễn phí qua trang romocons.vn</t>
  </si>
</sst>
</file>

<file path=xl/styles.xml><?xml version="1.0" encoding="utf-8"?>
<styleSheet xmlns="http://schemas.openxmlformats.org/spreadsheetml/2006/main">
  <numFmts count="4">
    <numFmt numFmtId="164" formatCode="General"/>
    <numFmt numFmtId="165" formatCode="0.0"/>
    <numFmt numFmtId="166" formatCode="0.00"/>
    <numFmt numFmtId="167"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9"/>
      <color rgb="FF595959"/>
      <name val="Arial"/>
      <family val="0"/>
      <charset val="1"/>
    </font>
    <font>
      <b val="true"/>
      <sz val="11"/>
      <color rgb="FFFFFFFF"/>
      <name val="Arial"/>
      <family val="0"/>
      <charset val="1"/>
    </font>
    <font>
      <b val="true"/>
      <sz val="11"/>
      <color rgb="FF000000"/>
      <name val="Arial"/>
      <family val="0"/>
      <charset val="1"/>
    </font>
    <font>
      <sz val="11"/>
      <color rgb="FF000000"/>
      <name val="Arial"/>
      <family val="0"/>
      <charset val="1"/>
    </font>
    <font>
      <sz val="11"/>
      <color rgb="FF0000FF"/>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FFF2CC"/>
        <bgColor rgb="FFFF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3" borderId="2" xfId="0" applyFont="true" applyBorder="true" applyAlignment="true" applyProtection="false">
      <alignment horizontal="general" vertical="center"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5" fontId="9" fillId="3" borderId="1" xfId="0" applyFont="true" applyBorder="tru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general" vertical="center" textRotation="0" wrapText="true" indent="0" shrinkToFit="false"/>
      <protection locked="true" hidden="false"/>
    </xf>
    <xf numFmtId="166" fontId="9" fillId="3" borderId="1" xfId="0" applyFont="true" applyBorder="true" applyAlignment="true" applyProtection="false">
      <alignment horizontal="general" vertical="center" textRotation="0" wrapText="true" indent="0" shrinkToFit="false"/>
      <protection locked="true" hidden="false"/>
    </xf>
    <xf numFmtId="167" fontId="7" fillId="0"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32"/>
    <col collapsed="false" customWidth="true" hidden="false" outlineLevel="0" max="4" min="4" style="0" width="42"/>
    <col collapsed="false" customWidth="true" hidden="false" outlineLevel="0" max="5" min="5" style="0" width="2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t="s">
        <v>3</v>
      </c>
      <c r="C4" s="3" t="s">
        <v>4</v>
      </c>
      <c r="D4" s="3" t="s">
        <v>5</v>
      </c>
      <c r="E4" s="3" t="s">
        <v>6</v>
      </c>
    </row>
    <row r="5" customFormat="false" ht="26.85" hidden="false" customHeight="false" outlineLevel="0" collapsed="false">
      <c r="A5" s="4" t="s">
        <v>7</v>
      </c>
      <c r="B5" s="5" t="s">
        <v>8</v>
      </c>
      <c r="C5" s="5" t="s">
        <v>9</v>
      </c>
      <c r="D5" s="5" t="s">
        <v>10</v>
      </c>
      <c r="E5" s="5" t="s">
        <v>11</v>
      </c>
    </row>
    <row r="6" customFormat="false" ht="26.85" hidden="false" customHeight="false" outlineLevel="0" collapsed="false">
      <c r="A6" s="4" t="s">
        <v>12</v>
      </c>
      <c r="B6" s="5" t="s">
        <v>13</v>
      </c>
      <c r="C6" s="5" t="s">
        <v>14</v>
      </c>
      <c r="D6" s="5" t="s">
        <v>15</v>
      </c>
      <c r="E6" s="5" t="s">
        <v>16</v>
      </c>
    </row>
    <row r="7" customFormat="false" ht="26.85" hidden="false" customHeight="false" outlineLevel="0" collapsed="false">
      <c r="A7" s="4" t="s">
        <v>17</v>
      </c>
      <c r="B7" s="5" t="s">
        <v>18</v>
      </c>
      <c r="C7" s="5" t="s">
        <v>19</v>
      </c>
      <c r="D7" s="5" t="s">
        <v>20</v>
      </c>
      <c r="E7" s="5" t="s">
        <v>21</v>
      </c>
    </row>
    <row r="8" customFormat="false" ht="15" hidden="false" customHeight="false" outlineLevel="0" collapsed="false">
      <c r="A8" s="4" t="s">
        <v>22</v>
      </c>
      <c r="B8" s="5" t="s">
        <v>23</v>
      </c>
      <c r="C8" s="5" t="s">
        <v>24</v>
      </c>
      <c r="D8" s="5" t="s">
        <v>25</v>
      </c>
      <c r="E8" s="5" t="s">
        <v>26</v>
      </c>
    </row>
    <row r="9" customFormat="false" ht="26.85" hidden="false" customHeight="false" outlineLevel="0" collapsed="false">
      <c r="A9" s="4" t="s">
        <v>27</v>
      </c>
      <c r="B9" s="5" t="s">
        <v>28</v>
      </c>
      <c r="C9" s="5" t="s">
        <v>29</v>
      </c>
      <c r="D9" s="5" t="s">
        <v>30</v>
      </c>
      <c r="E9" s="5" t="s">
        <v>31</v>
      </c>
    </row>
    <row r="10" customFormat="false" ht="26.85" hidden="false" customHeight="false" outlineLevel="0" collapsed="false">
      <c r="A10" s="4" t="s">
        <v>32</v>
      </c>
      <c r="B10" s="5" t="s">
        <v>33</v>
      </c>
      <c r="C10" s="5" t="s">
        <v>34</v>
      </c>
      <c r="D10" s="5" t="s">
        <v>35</v>
      </c>
      <c r="E10" s="5" t="s">
        <v>36</v>
      </c>
    </row>
    <row r="11" customFormat="false" ht="15" hidden="false" customHeight="false" outlineLevel="0" collapsed="false">
      <c r="A11" s="4" t="s">
        <v>37</v>
      </c>
      <c r="B11" s="5" t="s">
        <v>38</v>
      </c>
      <c r="C11" s="5" t="s">
        <v>39</v>
      </c>
      <c r="D11" s="5" t="s">
        <v>40</v>
      </c>
      <c r="E11" s="5" t="s">
        <v>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16"/>
    <col collapsed="false" customWidth="true" hidden="false" outlineLevel="0" max="4" min="4" style="0" width="13"/>
    <col collapsed="false" customWidth="true" hidden="false" outlineLevel="0" max="6" min="5" style="0" width="12"/>
    <col collapsed="false" customWidth="true" hidden="false" outlineLevel="0" max="9" min="7" style="0" width="10"/>
    <col collapsed="false" customWidth="true" hidden="false" outlineLevel="0" max="11" min="10" style="0" width="11"/>
    <col collapsed="false" customWidth="true" hidden="false" outlineLevel="0" max="12" min="12" style="0" width="13"/>
    <col collapsed="false" customWidth="true" hidden="false" outlineLevel="0" max="13" min="13" style="0" width="24"/>
  </cols>
  <sheetData>
    <row r="1" customFormat="false" ht="17.35" hidden="false" customHeight="false" outlineLevel="0" collapsed="false">
      <c r="A1" s="1" t="s">
        <v>42</v>
      </c>
    </row>
    <row r="2" customFormat="false" ht="15" hidden="false" customHeight="false" outlineLevel="0" collapsed="false">
      <c r="A2" s="2" t="s">
        <v>43</v>
      </c>
    </row>
    <row r="4" customFormat="false" ht="52.2" hidden="false" customHeight="false" outlineLevel="0" collapsed="false">
      <c r="A4" s="4" t="s">
        <v>44</v>
      </c>
      <c r="B4" s="6"/>
      <c r="C4" s="6"/>
      <c r="D4" s="6"/>
      <c r="E4" s="6"/>
    </row>
    <row r="5" customFormat="false" ht="39.55" hidden="false" customHeight="false" outlineLevel="0" collapsed="false">
      <c r="A5" s="4" t="s">
        <v>45</v>
      </c>
      <c r="B5" s="6"/>
      <c r="C5" s="6"/>
      <c r="D5" s="6"/>
      <c r="E5" s="6"/>
    </row>
    <row r="6" customFormat="false" ht="64.9" hidden="false" customHeight="false" outlineLevel="0" collapsed="false">
      <c r="A6" s="4" t="s">
        <v>46</v>
      </c>
      <c r="B6" s="6"/>
      <c r="C6" s="6"/>
      <c r="D6" s="6"/>
      <c r="E6" s="6"/>
    </row>
    <row r="7" customFormat="false" ht="77.6" hidden="false" customHeight="false" outlineLevel="0" collapsed="false">
      <c r="A7" s="4" t="s">
        <v>47</v>
      </c>
      <c r="B7" s="6"/>
      <c r="C7" s="6"/>
      <c r="D7" s="6"/>
      <c r="E7" s="6"/>
    </row>
    <row r="8" customFormat="false" ht="115.65" hidden="false" customHeight="false" outlineLevel="0" collapsed="false">
      <c r="A8" s="4" t="s">
        <v>48</v>
      </c>
      <c r="B8" s="6"/>
      <c r="C8" s="6"/>
      <c r="D8" s="6"/>
      <c r="E8" s="6"/>
    </row>
    <row r="10" customFormat="false" ht="45" hidden="false" customHeight="true" outlineLevel="0" collapsed="false">
      <c r="A10" s="3" t="s">
        <v>49</v>
      </c>
      <c r="B10" s="3" t="s">
        <v>50</v>
      </c>
      <c r="C10" s="3" t="s">
        <v>51</v>
      </c>
      <c r="D10" s="3" t="s">
        <v>52</v>
      </c>
      <c r="E10" s="3" t="s">
        <v>53</v>
      </c>
      <c r="F10" s="3" t="s">
        <v>54</v>
      </c>
      <c r="G10" s="3" t="s">
        <v>55</v>
      </c>
      <c r="H10" s="3" t="s">
        <v>56</v>
      </c>
      <c r="I10" s="3" t="s">
        <v>57</v>
      </c>
      <c r="J10" s="3" t="s">
        <v>58</v>
      </c>
      <c r="K10" s="3" t="s">
        <v>59</v>
      </c>
      <c r="L10" s="3" t="s">
        <v>60</v>
      </c>
      <c r="M10" s="3" t="s">
        <v>61</v>
      </c>
    </row>
    <row r="11" customFormat="false" ht="15" hidden="false" customHeight="false" outlineLevel="0" collapsed="false">
      <c r="A11" s="5" t="n">
        <v>1</v>
      </c>
      <c r="B11" s="7" t="s">
        <v>62</v>
      </c>
      <c r="C11" s="7" t="s">
        <v>63</v>
      </c>
      <c r="D11" s="8" t="n">
        <v>4</v>
      </c>
      <c r="E11" s="9" t="n">
        <f aca="false">IF(D11="","",MIN(D11+5,10))</f>
        <v>9</v>
      </c>
      <c r="F11" s="8" t="n">
        <v>9</v>
      </c>
      <c r="G11" s="7" t="s">
        <v>64</v>
      </c>
      <c r="H11" s="7" t="s">
        <v>65</v>
      </c>
      <c r="I11" s="5" t="n">
        <f aca="false">IF(OR(G11="",H11=""),"",ROUND((TIMEVALUE(H11)-TIMEVALUE(G11))*1440,0))</f>
        <v>10</v>
      </c>
      <c r="J11" s="8" t="n">
        <v>8.8</v>
      </c>
      <c r="K11" s="9" t="n">
        <f aca="false">IF(OR(F11="",J11=""),"",F11-J11)</f>
        <v>0.199999999999999</v>
      </c>
      <c r="L11" s="4" t="str">
        <f aca="false">IF(K11="","",IF(AND(F11&gt;=E11-0.05,I11&gt;=10,K11&lt;=0.5),"ĐẠT","KHÔNG ĐẠT"))</f>
        <v>ĐẠT</v>
      </c>
      <c r="M11" s="7"/>
    </row>
    <row r="12" customFormat="false" ht="26.85" hidden="false" customHeight="false" outlineLevel="0" collapsed="false">
      <c r="A12" s="5" t="n">
        <v>2</v>
      </c>
      <c r="B12" s="7" t="s">
        <v>66</v>
      </c>
      <c r="C12" s="7" t="s">
        <v>67</v>
      </c>
      <c r="D12" s="8" t="n">
        <v>4</v>
      </c>
      <c r="E12" s="9" t="n">
        <f aca="false">IF(D12="","",MIN(D12+5,10))</f>
        <v>9</v>
      </c>
      <c r="F12" s="8" t="n">
        <v>9</v>
      </c>
      <c r="G12" s="7" t="s">
        <v>68</v>
      </c>
      <c r="H12" s="7" t="s">
        <v>69</v>
      </c>
      <c r="I12" s="5" t="n">
        <f aca="false">IF(OR(G12="",H12=""),"",ROUND((TIMEVALUE(H12)-TIMEVALUE(G12))*1440,0))</f>
        <v>10</v>
      </c>
      <c r="J12" s="8" t="n">
        <v>8.2</v>
      </c>
      <c r="K12" s="9" t="n">
        <f aca="false">IF(OR(F12="",J12=""),"",F12-J12)</f>
        <v>0.800000000000001</v>
      </c>
      <c r="L12" s="4" t="str">
        <f aca="false">IF(K12="","",IF(AND(F12&gt;=E12-0.05,I12&gt;=10,K12&lt;=0.5),"ĐẠT","KHÔNG ĐẠT"))</f>
        <v>KHÔNG ĐẠT</v>
      </c>
      <c r="M12" s="7"/>
    </row>
    <row r="13" customFormat="false" ht="15" hidden="false" customHeight="false" outlineLevel="0" collapsed="false">
      <c r="A13" s="5" t="n">
        <v>3</v>
      </c>
      <c r="B13" s="7"/>
      <c r="C13" s="7"/>
      <c r="D13" s="8"/>
      <c r="E13" s="9" t="str">
        <f aca="false">IF(D13="","",MIN(D13+5,10))</f>
        <v/>
      </c>
      <c r="F13" s="8"/>
      <c r="G13" s="7"/>
      <c r="H13" s="7"/>
      <c r="I13" s="5" t="str">
        <f aca="false">IF(OR(G13="",H13=""),"",ROUND((TIMEVALUE(H13)-TIMEVALUE(G13))*1440,0))</f>
        <v/>
      </c>
      <c r="J13" s="8"/>
      <c r="K13" s="9" t="str">
        <f aca="false">IF(OR(F13="",J13=""),"",F13-J13)</f>
        <v/>
      </c>
      <c r="L13" s="4" t="str">
        <f aca="false">IF(K13="","",IF(AND(F13&gt;=E13-0.05,I13&gt;=10,K13&lt;=0.5),"ĐẠT","KHÔNG ĐẠT"))</f>
        <v/>
      </c>
      <c r="M13" s="7"/>
    </row>
    <row r="14" customFormat="false" ht="15" hidden="false" customHeight="false" outlineLevel="0" collapsed="false">
      <c r="A14" s="5" t="n">
        <v>4</v>
      </c>
      <c r="B14" s="7"/>
      <c r="C14" s="7"/>
      <c r="D14" s="8"/>
      <c r="E14" s="9" t="str">
        <f aca="false">IF(D14="","",MIN(D14+5,10))</f>
        <v/>
      </c>
      <c r="F14" s="8"/>
      <c r="G14" s="7"/>
      <c r="H14" s="7"/>
      <c r="I14" s="5" t="str">
        <f aca="false">IF(OR(G14="",H14=""),"",ROUND((TIMEVALUE(H14)-TIMEVALUE(G14))*1440,0))</f>
        <v/>
      </c>
      <c r="J14" s="8"/>
      <c r="K14" s="9" t="str">
        <f aca="false">IF(OR(F14="",J14=""),"",F14-J14)</f>
        <v/>
      </c>
      <c r="L14" s="4" t="str">
        <f aca="false">IF(K14="","",IF(AND(F14&gt;=E14-0.05,I14&gt;=10,K14&lt;=0.5),"ĐẠT","KHÔNG ĐẠT"))</f>
        <v/>
      </c>
      <c r="M14" s="7"/>
    </row>
    <row r="15" customFormat="false" ht="15" hidden="false" customHeight="false" outlineLevel="0" collapsed="false">
      <c r="A15" s="5" t="n">
        <v>5</v>
      </c>
      <c r="B15" s="7"/>
      <c r="C15" s="7"/>
      <c r="D15" s="8"/>
      <c r="E15" s="9" t="str">
        <f aca="false">IF(D15="","",MIN(D15+5,10))</f>
        <v/>
      </c>
      <c r="F15" s="8"/>
      <c r="G15" s="7"/>
      <c r="H15" s="7"/>
      <c r="I15" s="5" t="str">
        <f aca="false">IF(OR(G15="",H15=""),"",ROUND((TIMEVALUE(H15)-TIMEVALUE(G15))*1440,0))</f>
        <v/>
      </c>
      <c r="J15" s="8"/>
      <c r="K15" s="9" t="str">
        <f aca="false">IF(OR(F15="",J15=""),"",F15-J15)</f>
        <v/>
      </c>
      <c r="L15" s="4" t="str">
        <f aca="false">IF(K15="","",IF(AND(F15&gt;=E15-0.05,I15&gt;=10,K15&lt;=0.5),"ĐẠT","KHÔNG ĐẠT"))</f>
        <v/>
      </c>
      <c r="M15" s="7"/>
    </row>
    <row r="16" customFormat="false" ht="15" hidden="false" customHeight="false" outlineLevel="0" collapsed="false">
      <c r="A16" s="5" t="n">
        <v>6</v>
      </c>
      <c r="B16" s="7"/>
      <c r="C16" s="7"/>
      <c r="D16" s="8"/>
      <c r="E16" s="9" t="str">
        <f aca="false">IF(D16="","",MIN(D16+5,10))</f>
        <v/>
      </c>
      <c r="F16" s="8"/>
      <c r="G16" s="7"/>
      <c r="H16" s="7"/>
      <c r="I16" s="5" t="str">
        <f aca="false">IF(OR(G16="",H16=""),"",ROUND((TIMEVALUE(H16)-TIMEVALUE(G16))*1440,0))</f>
        <v/>
      </c>
      <c r="J16" s="8"/>
      <c r="K16" s="9" t="str">
        <f aca="false">IF(OR(F16="",J16=""),"",F16-J16)</f>
        <v/>
      </c>
      <c r="L16" s="4" t="str">
        <f aca="false">IF(K16="","",IF(AND(F16&gt;=E16-0.05,I16&gt;=10,K16&lt;=0.5),"ĐẠT","KHÔNG ĐẠT"))</f>
        <v/>
      </c>
      <c r="M16" s="7"/>
    </row>
    <row r="17" customFormat="false" ht="15" hidden="false" customHeight="false" outlineLevel="0" collapsed="false">
      <c r="A17" s="5" t="n">
        <v>7</v>
      </c>
      <c r="B17" s="7"/>
      <c r="C17" s="7"/>
      <c r="D17" s="8"/>
      <c r="E17" s="9" t="str">
        <f aca="false">IF(D17="","",MIN(D17+5,10))</f>
        <v/>
      </c>
      <c r="F17" s="8"/>
      <c r="G17" s="7"/>
      <c r="H17" s="7"/>
      <c r="I17" s="5" t="str">
        <f aca="false">IF(OR(G17="",H17=""),"",ROUND((TIMEVALUE(H17)-TIMEVALUE(G17))*1440,0))</f>
        <v/>
      </c>
      <c r="J17" s="8"/>
      <c r="K17" s="9" t="str">
        <f aca="false">IF(OR(F17="",J17=""),"",F17-J17)</f>
        <v/>
      </c>
      <c r="L17" s="4" t="str">
        <f aca="false">IF(K17="","",IF(AND(F17&gt;=E17-0.05,I17&gt;=10,K17&lt;=0.5),"ĐẠT","KHÔNG ĐẠT"))</f>
        <v/>
      </c>
      <c r="M17" s="7"/>
    </row>
    <row r="18" customFormat="false" ht="15" hidden="false" customHeight="false" outlineLevel="0" collapsed="false">
      <c r="A18" s="5" t="n">
        <v>8</v>
      </c>
      <c r="B18" s="7"/>
      <c r="C18" s="7"/>
      <c r="D18" s="8"/>
      <c r="E18" s="9" t="str">
        <f aca="false">IF(D18="","",MIN(D18+5,10))</f>
        <v/>
      </c>
      <c r="F18" s="8"/>
      <c r="G18" s="7"/>
      <c r="H18" s="7"/>
      <c r="I18" s="5" t="str">
        <f aca="false">IF(OR(G18="",H18=""),"",ROUND((TIMEVALUE(H18)-TIMEVALUE(G18))*1440,0))</f>
        <v/>
      </c>
      <c r="J18" s="8"/>
      <c r="K18" s="9" t="str">
        <f aca="false">IF(OR(F18="",J18=""),"",F18-J18)</f>
        <v/>
      </c>
      <c r="L18" s="4" t="str">
        <f aca="false">IF(K18="","",IF(AND(F18&gt;=E18-0.05,I18&gt;=10,K18&lt;=0.5),"ĐẠT","KHÔNG ĐẠT"))</f>
        <v/>
      </c>
      <c r="M18" s="7"/>
    </row>
    <row r="19" customFormat="false" ht="15" hidden="false" customHeight="false" outlineLevel="0" collapsed="false">
      <c r="A19" s="5" t="n">
        <v>9</v>
      </c>
      <c r="B19" s="7"/>
      <c r="C19" s="7"/>
      <c r="D19" s="8"/>
      <c r="E19" s="9" t="str">
        <f aca="false">IF(D19="","",MIN(D19+5,10))</f>
        <v/>
      </c>
      <c r="F19" s="8"/>
      <c r="G19" s="7"/>
      <c r="H19" s="7"/>
      <c r="I19" s="5" t="str">
        <f aca="false">IF(OR(G19="",H19=""),"",ROUND((TIMEVALUE(H19)-TIMEVALUE(G19))*1440,0))</f>
        <v/>
      </c>
      <c r="J19" s="8"/>
      <c r="K19" s="9" t="str">
        <f aca="false">IF(OR(F19="",J19=""),"",F19-J19)</f>
        <v/>
      </c>
      <c r="L19" s="4" t="str">
        <f aca="false">IF(K19="","",IF(AND(F19&gt;=E19-0.05,I19&gt;=10,K19&lt;=0.5),"ĐẠT","KHÔNG ĐẠT"))</f>
        <v/>
      </c>
      <c r="M19" s="7"/>
    </row>
    <row r="20" customFormat="false" ht="15" hidden="false" customHeight="false" outlineLevel="0" collapsed="false">
      <c r="A20" s="5" t="n">
        <v>10</v>
      </c>
      <c r="B20" s="7"/>
      <c r="C20" s="7"/>
      <c r="D20" s="8"/>
      <c r="E20" s="9" t="str">
        <f aca="false">IF(D20="","",MIN(D20+5,10))</f>
        <v/>
      </c>
      <c r="F20" s="8"/>
      <c r="G20" s="7"/>
      <c r="H20" s="7"/>
      <c r="I20" s="5" t="str">
        <f aca="false">IF(OR(G20="",H20=""),"",ROUND((TIMEVALUE(H20)-TIMEVALUE(G20))*1440,0))</f>
        <v/>
      </c>
      <c r="J20" s="8"/>
      <c r="K20" s="9" t="str">
        <f aca="false">IF(OR(F20="",J20=""),"",F20-J20)</f>
        <v/>
      </c>
      <c r="L20" s="4" t="str">
        <f aca="false">IF(K20="","",IF(AND(F20&gt;=E20-0.05,I20&gt;=10,K20&lt;=0.5),"ĐẠT","KHÔNG ĐẠT"))</f>
        <v/>
      </c>
      <c r="M20" s="7"/>
    </row>
    <row r="21" customFormat="false" ht="15" hidden="false" customHeight="false" outlineLevel="0" collapsed="false">
      <c r="A21" s="5" t="n">
        <v>11</v>
      </c>
      <c r="B21" s="7"/>
      <c r="C21" s="7"/>
      <c r="D21" s="8"/>
      <c r="E21" s="9" t="str">
        <f aca="false">IF(D21="","",MIN(D21+5,10))</f>
        <v/>
      </c>
      <c r="F21" s="8"/>
      <c r="G21" s="7"/>
      <c r="H21" s="7"/>
      <c r="I21" s="5" t="str">
        <f aca="false">IF(OR(G21="",H21=""),"",ROUND((TIMEVALUE(H21)-TIMEVALUE(G21))*1440,0))</f>
        <v/>
      </c>
      <c r="J21" s="8"/>
      <c r="K21" s="9" t="str">
        <f aca="false">IF(OR(F21="",J21=""),"",F21-J21)</f>
        <v/>
      </c>
      <c r="L21" s="4" t="str">
        <f aca="false">IF(K21="","",IF(AND(F21&gt;=E21-0.05,I21&gt;=10,K21&lt;=0.5),"ĐẠT","KHÔNG ĐẠT"))</f>
        <v/>
      </c>
      <c r="M21" s="7"/>
    </row>
    <row r="22" customFormat="false" ht="15" hidden="false" customHeight="false" outlineLevel="0" collapsed="false">
      <c r="A22" s="5" t="n">
        <v>12</v>
      </c>
      <c r="B22" s="7"/>
      <c r="C22" s="7"/>
      <c r="D22" s="8"/>
      <c r="E22" s="9" t="str">
        <f aca="false">IF(D22="","",MIN(D22+5,10))</f>
        <v/>
      </c>
      <c r="F22" s="8"/>
      <c r="G22" s="7"/>
      <c r="H22" s="7"/>
      <c r="I22" s="5" t="str">
        <f aca="false">IF(OR(G22="",H22=""),"",ROUND((TIMEVALUE(H22)-TIMEVALUE(G22))*1440,0))</f>
        <v/>
      </c>
      <c r="J22" s="8"/>
      <c r="K22" s="9" t="str">
        <f aca="false">IF(OR(F22="",J22=""),"",F22-J22)</f>
        <v/>
      </c>
      <c r="L22" s="4" t="str">
        <f aca="false">IF(K22="","",IF(AND(F22&gt;=E22-0.05,I22&gt;=10,K22&lt;=0.5),"ĐẠT","KHÔNG ĐẠT"))</f>
        <v/>
      </c>
      <c r="M22" s="7"/>
    </row>
    <row r="23" customFormat="false" ht="15" hidden="false" customHeight="false" outlineLevel="0" collapsed="false">
      <c r="A23" s="5" t="n">
        <v>13</v>
      </c>
      <c r="B23" s="7"/>
      <c r="C23" s="7"/>
      <c r="D23" s="8"/>
      <c r="E23" s="9" t="str">
        <f aca="false">IF(D23="","",MIN(D23+5,10))</f>
        <v/>
      </c>
      <c r="F23" s="8"/>
      <c r="G23" s="7"/>
      <c r="H23" s="7"/>
      <c r="I23" s="5" t="str">
        <f aca="false">IF(OR(G23="",H23=""),"",ROUND((TIMEVALUE(H23)-TIMEVALUE(G23))*1440,0))</f>
        <v/>
      </c>
      <c r="J23" s="8"/>
      <c r="K23" s="9" t="str">
        <f aca="false">IF(OR(F23="",J23=""),"",F23-J23)</f>
        <v/>
      </c>
      <c r="L23" s="4" t="str">
        <f aca="false">IF(K23="","",IF(AND(F23&gt;=E23-0.05,I23&gt;=10,K23&lt;=0.5),"ĐẠT","KHÔNG ĐẠT"))</f>
        <v/>
      </c>
      <c r="M23" s="7"/>
    </row>
    <row r="24" customFormat="false" ht="15" hidden="false" customHeight="false" outlineLevel="0" collapsed="false">
      <c r="A24" s="5" t="n">
        <v>14</v>
      </c>
      <c r="B24" s="7"/>
      <c r="C24" s="7"/>
      <c r="D24" s="8"/>
      <c r="E24" s="9" t="str">
        <f aca="false">IF(D24="","",MIN(D24+5,10))</f>
        <v/>
      </c>
      <c r="F24" s="8"/>
      <c r="G24" s="7"/>
      <c r="H24" s="7"/>
      <c r="I24" s="5" t="str">
        <f aca="false">IF(OR(G24="",H24=""),"",ROUND((TIMEVALUE(H24)-TIMEVALUE(G24))*1440,0))</f>
        <v/>
      </c>
      <c r="J24" s="8"/>
      <c r="K24" s="9" t="str">
        <f aca="false">IF(OR(F24="",J24=""),"",F24-J24)</f>
        <v/>
      </c>
      <c r="L24" s="4" t="str">
        <f aca="false">IF(K24="","",IF(AND(F24&gt;=E24-0.05,I24&gt;=10,K24&lt;=0.5),"ĐẠT","KHÔNG ĐẠT"))</f>
        <v/>
      </c>
      <c r="M24" s="7"/>
    </row>
    <row r="25" customFormat="false" ht="15" hidden="false" customHeight="false" outlineLevel="0" collapsed="false">
      <c r="A25" s="5" t="n">
        <v>15</v>
      </c>
      <c r="B25" s="7"/>
      <c r="C25" s="7"/>
      <c r="D25" s="8"/>
      <c r="E25" s="9" t="str">
        <f aca="false">IF(D25="","",MIN(D25+5,10))</f>
        <v/>
      </c>
      <c r="F25" s="8"/>
      <c r="G25" s="7"/>
      <c r="H25" s="7"/>
      <c r="I25" s="5" t="str">
        <f aca="false">IF(OR(G25="",H25=""),"",ROUND((TIMEVALUE(H25)-TIMEVALUE(G25))*1440,0))</f>
        <v/>
      </c>
      <c r="J25" s="8"/>
      <c r="K25" s="9" t="str">
        <f aca="false">IF(OR(F25="",J25=""),"",F25-J25)</f>
        <v/>
      </c>
      <c r="L25" s="4" t="str">
        <f aca="false">IF(K25="","",IF(AND(F25&gt;=E25-0.05,I25&gt;=10,K25&lt;=0.5),"ĐẠT","KHÔNG ĐẠT"))</f>
        <v/>
      </c>
      <c r="M25" s="7"/>
    </row>
    <row r="26" customFormat="false" ht="15" hidden="false" customHeight="false" outlineLevel="0" collapsed="false">
      <c r="A26" s="5" t="n">
        <v>16</v>
      </c>
      <c r="B26" s="7"/>
      <c r="C26" s="7"/>
      <c r="D26" s="8"/>
      <c r="E26" s="9" t="str">
        <f aca="false">IF(D26="","",MIN(D26+5,10))</f>
        <v/>
      </c>
      <c r="F26" s="8"/>
      <c r="G26" s="7"/>
      <c r="H26" s="7"/>
      <c r="I26" s="5" t="str">
        <f aca="false">IF(OR(G26="",H26=""),"",ROUND((TIMEVALUE(H26)-TIMEVALUE(G26))*1440,0))</f>
        <v/>
      </c>
      <c r="J26" s="8"/>
      <c r="K26" s="9" t="str">
        <f aca="false">IF(OR(F26="",J26=""),"",F26-J26)</f>
        <v/>
      </c>
      <c r="L26" s="4" t="str">
        <f aca="false">IF(K26="","",IF(AND(F26&gt;=E26-0.05,I26&gt;=10,K26&lt;=0.5),"ĐẠT","KHÔNG ĐẠT"))</f>
        <v/>
      </c>
      <c r="M26" s="7"/>
    </row>
    <row r="27" customFormat="false" ht="15" hidden="false" customHeight="false" outlineLevel="0" collapsed="false">
      <c r="A27" s="5" t="n">
        <v>17</v>
      </c>
      <c r="B27" s="7"/>
      <c r="C27" s="7"/>
      <c r="D27" s="8"/>
      <c r="E27" s="9" t="str">
        <f aca="false">IF(D27="","",MIN(D27+5,10))</f>
        <v/>
      </c>
      <c r="F27" s="8"/>
      <c r="G27" s="7"/>
      <c r="H27" s="7"/>
      <c r="I27" s="5" t="str">
        <f aca="false">IF(OR(G27="",H27=""),"",ROUND((TIMEVALUE(H27)-TIMEVALUE(G27))*1440,0))</f>
        <v/>
      </c>
      <c r="J27" s="8"/>
      <c r="K27" s="9" t="str">
        <f aca="false">IF(OR(F27="",J27=""),"",F27-J27)</f>
        <v/>
      </c>
      <c r="L27" s="4" t="str">
        <f aca="false">IF(K27="","",IF(AND(F27&gt;=E27-0.05,I27&gt;=10,K27&lt;=0.5),"ĐẠT","KHÔNG ĐẠT"))</f>
        <v/>
      </c>
      <c r="M27" s="7"/>
    </row>
    <row r="28" customFormat="false" ht="15" hidden="false" customHeight="false" outlineLevel="0" collapsed="false">
      <c r="A28" s="5" t="n">
        <v>18</v>
      </c>
      <c r="B28" s="7"/>
      <c r="C28" s="7"/>
      <c r="D28" s="8"/>
      <c r="E28" s="9" t="str">
        <f aca="false">IF(D28="","",MIN(D28+5,10))</f>
        <v/>
      </c>
      <c r="F28" s="8"/>
      <c r="G28" s="7"/>
      <c r="H28" s="7"/>
      <c r="I28" s="5" t="str">
        <f aca="false">IF(OR(G28="",H28=""),"",ROUND((TIMEVALUE(H28)-TIMEVALUE(G28))*1440,0))</f>
        <v/>
      </c>
      <c r="J28" s="8"/>
      <c r="K28" s="9" t="str">
        <f aca="false">IF(OR(F28="",J28=""),"",F28-J28)</f>
        <v/>
      </c>
      <c r="L28" s="4" t="str">
        <f aca="false">IF(K28="","",IF(AND(F28&gt;=E28-0.05,I28&gt;=10,K28&lt;=0.5),"ĐẠT","KHÔNG ĐẠT"))</f>
        <v/>
      </c>
      <c r="M28" s="7"/>
    </row>
    <row r="29" customFormat="false" ht="15" hidden="false" customHeight="false" outlineLevel="0" collapsed="false">
      <c r="A29" s="5" t="n">
        <v>19</v>
      </c>
      <c r="B29" s="7"/>
      <c r="C29" s="7"/>
      <c r="D29" s="8"/>
      <c r="E29" s="9" t="str">
        <f aca="false">IF(D29="","",MIN(D29+5,10))</f>
        <v/>
      </c>
      <c r="F29" s="8"/>
      <c r="G29" s="7"/>
      <c r="H29" s="7"/>
      <c r="I29" s="5" t="str">
        <f aca="false">IF(OR(G29="",H29=""),"",ROUND((TIMEVALUE(H29)-TIMEVALUE(G29))*1440,0))</f>
        <v/>
      </c>
      <c r="J29" s="8"/>
      <c r="K29" s="9" t="str">
        <f aca="false">IF(OR(F29="",J29=""),"",F29-J29)</f>
        <v/>
      </c>
      <c r="L29" s="4" t="str">
        <f aca="false">IF(K29="","",IF(AND(F29&gt;=E29-0.05,I29&gt;=10,K29&lt;=0.5),"ĐẠT","KHÔNG ĐẠT"))</f>
        <v/>
      </c>
      <c r="M29" s="7"/>
    </row>
    <row r="30" customFormat="false" ht="15" hidden="false" customHeight="false" outlineLevel="0" collapsed="false">
      <c r="A30" s="5" t="n">
        <v>20</v>
      </c>
      <c r="B30" s="7"/>
      <c r="C30" s="7"/>
      <c r="D30" s="8"/>
      <c r="E30" s="9" t="str">
        <f aca="false">IF(D30="","",MIN(D30+5,10))</f>
        <v/>
      </c>
      <c r="F30" s="8"/>
      <c r="G30" s="7"/>
      <c r="H30" s="7"/>
      <c r="I30" s="5" t="str">
        <f aca="false">IF(OR(G30="",H30=""),"",ROUND((TIMEVALUE(H30)-TIMEVALUE(G30))*1440,0))</f>
        <v/>
      </c>
      <c r="J30" s="8"/>
      <c r="K30" s="9" t="str">
        <f aca="false">IF(OR(F30="",J30=""),"",F30-J30)</f>
        <v/>
      </c>
      <c r="L30" s="4" t="str">
        <f aca="false">IF(K30="","",IF(AND(F30&gt;=E30-0.05,I30&gt;=10,K30&lt;=0.5),"ĐẠT","KHÔNG ĐẠT"))</f>
        <v/>
      </c>
      <c r="M30" s="7"/>
    </row>
    <row r="32" customFormat="false" ht="15" hidden="false" customHeight="false" outlineLevel="0" collapsed="false">
      <c r="B32" s="4" t="s">
        <v>70</v>
      </c>
      <c r="C32" s="4" t="str">
        <f aca="false">COUNTIF(L11:L30,"ĐẠT")&amp;" / "&amp;COUNTA(B11:B30)</f>
        <v>1 / 2</v>
      </c>
    </row>
    <row r="33" customFormat="false" ht="15" hidden="false" customHeight="true" outlineLevel="0" collapsed="false">
      <c r="B33" s="5" t="s">
        <v>71</v>
      </c>
      <c r="C33" s="5"/>
      <c r="D33" s="5"/>
      <c r="E33" s="5"/>
      <c r="F33" s="5"/>
      <c r="G33" s="5"/>
      <c r="H33" s="5"/>
      <c r="I33" s="5"/>
      <c r="J33" s="5"/>
      <c r="K33" s="5"/>
      <c r="L33" s="5"/>
    </row>
    <row r="35" customFormat="false" ht="15" hidden="false" customHeight="true" outlineLevel="0" collapsed="false">
      <c r="B35" s="4" t="s">
        <v>72</v>
      </c>
      <c r="C35" s="4"/>
      <c r="D35" s="4"/>
      <c r="E35" s="4"/>
      <c r="G35" s="4" t="s">
        <v>73</v>
      </c>
      <c r="H35" s="4"/>
      <c r="I35" s="4"/>
      <c r="J35" s="4"/>
      <c r="K35" s="4"/>
    </row>
  </sheetData>
  <mergeCells count="8">
    <mergeCell ref="B4:E4"/>
    <mergeCell ref="B5:E5"/>
    <mergeCell ref="B6:E6"/>
    <mergeCell ref="B7:E7"/>
    <mergeCell ref="B8:E8"/>
    <mergeCell ref="B33:L33"/>
    <mergeCell ref="B35:E35"/>
    <mergeCell ref="G35:K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0"/>
    <col collapsed="false" customWidth="true" hidden="false" outlineLevel="0" max="3" min="3" style="0" width="11"/>
    <col collapsed="false" customWidth="true" hidden="false" outlineLevel="0" max="4" min="4" style="0" width="15"/>
    <col collapsed="false" customWidth="true" hidden="false" outlineLevel="0" max="5" min="5" style="0" width="12"/>
    <col collapsed="false" customWidth="true" hidden="false" outlineLevel="0" max="6" min="6" style="0" width="13"/>
    <col collapsed="false" customWidth="true" hidden="false" outlineLevel="0" max="7" min="7" style="0" width="9"/>
    <col collapsed="false" customWidth="true" hidden="false" outlineLevel="0" max="9" min="8" style="0" width="13"/>
    <col collapsed="false" customWidth="true" hidden="false" outlineLevel="0" max="10" min="10" style="0" width="16"/>
  </cols>
  <sheetData>
    <row r="1" customFormat="false" ht="17.35" hidden="false" customHeight="false" outlineLevel="0" collapsed="false">
      <c r="A1" s="1" t="s">
        <v>74</v>
      </c>
    </row>
    <row r="2" customFormat="false" ht="15" hidden="false" customHeight="false" outlineLevel="0" collapsed="false">
      <c r="A2" s="2" t="s">
        <v>75</v>
      </c>
    </row>
    <row r="4" customFormat="false" ht="45" hidden="false" customHeight="true" outlineLevel="0" collapsed="false">
      <c r="A4" s="3" t="s">
        <v>76</v>
      </c>
      <c r="B4" s="3" t="s">
        <v>77</v>
      </c>
      <c r="C4" s="3" t="s">
        <v>78</v>
      </c>
      <c r="D4" s="3" t="s">
        <v>79</v>
      </c>
      <c r="E4" s="3" t="s">
        <v>80</v>
      </c>
      <c r="F4" s="3" t="s">
        <v>81</v>
      </c>
      <c r="G4" s="3" t="s">
        <v>82</v>
      </c>
      <c r="H4" s="3" t="s">
        <v>83</v>
      </c>
      <c r="I4" s="3" t="s">
        <v>84</v>
      </c>
      <c r="J4" s="3" t="s">
        <v>85</v>
      </c>
    </row>
    <row r="5" customFormat="false" ht="15" hidden="false" customHeight="false" outlineLevel="0" collapsed="false">
      <c r="A5" s="7" t="s">
        <v>86</v>
      </c>
      <c r="B5" s="7" t="s">
        <v>87</v>
      </c>
      <c r="C5" s="10" t="n">
        <v>0.15</v>
      </c>
      <c r="D5" s="7" t="n">
        <v>10</v>
      </c>
      <c r="E5" s="7" t="n">
        <v>25</v>
      </c>
      <c r="F5" s="7" t="n">
        <v>65</v>
      </c>
      <c r="G5" s="5" t="n">
        <f aca="false">IF(OR(E5="",F5=""),"",F5-E5)</f>
        <v>40</v>
      </c>
      <c r="H5" s="11" t="n">
        <f aca="false">IF(OR(C5="",D5="",G5=""),"",C5*D5*G5)</f>
        <v>60</v>
      </c>
      <c r="I5" s="7" t="n">
        <v>25</v>
      </c>
      <c r="J5" s="11" t="n">
        <f aca="false">IF(OR(H5="",I5=""),"",ROUND(20*SQRT(I5*H5),-1))</f>
        <v>770</v>
      </c>
    </row>
    <row r="6" customFormat="false" ht="15" hidden="false" customHeight="false" outlineLevel="0" collapsed="false">
      <c r="A6" s="7" t="s">
        <v>86</v>
      </c>
      <c r="B6" s="7" t="s">
        <v>88</v>
      </c>
      <c r="C6" s="10" t="n">
        <v>0.05</v>
      </c>
      <c r="D6" s="7" t="n">
        <v>10</v>
      </c>
      <c r="E6" s="7" t="n">
        <v>25</v>
      </c>
      <c r="F6" s="7" t="n">
        <v>65</v>
      </c>
      <c r="G6" s="5" t="n">
        <f aca="false">IF(OR(E6="",F6=""),"",F6-E6)</f>
        <v>40</v>
      </c>
      <c r="H6" s="11" t="n">
        <f aca="false">IF(OR(C6="",D6="",G6=""),"",C6*D6*G6)</f>
        <v>20</v>
      </c>
      <c r="I6" s="7" t="n">
        <v>25</v>
      </c>
      <c r="J6" s="11" t="n">
        <f aca="false">IF(OR(H6="",I6=""),"",ROUND(20*SQRT(I6*H6),-1))</f>
        <v>450</v>
      </c>
    </row>
    <row r="7" customFormat="false" ht="15" hidden="false" customHeight="false" outlineLevel="0" collapsed="false">
      <c r="A7" s="7" t="s">
        <v>89</v>
      </c>
      <c r="B7" s="7" t="s">
        <v>88</v>
      </c>
      <c r="C7" s="10" t="n">
        <v>0.05</v>
      </c>
      <c r="D7" s="7" t="n">
        <v>30</v>
      </c>
      <c r="E7" s="7" t="n">
        <v>25</v>
      </c>
      <c r="F7" s="7" t="n">
        <v>65</v>
      </c>
      <c r="G7" s="5" t="n">
        <f aca="false">IF(OR(E7="",F7=""),"",F7-E7)</f>
        <v>40</v>
      </c>
      <c r="H7" s="11" t="n">
        <f aca="false">IF(OR(C7="",D7="",G7=""),"",C7*D7*G7)</f>
        <v>60</v>
      </c>
      <c r="I7" s="7" t="n">
        <v>50</v>
      </c>
      <c r="J7" s="11" t="n">
        <f aca="false">IF(OR(H7="",I7=""),"",ROUND(20*SQRT(I7*H7),-1))</f>
        <v>1100</v>
      </c>
    </row>
    <row r="8" customFormat="false" ht="15" hidden="false" customHeight="false" outlineLevel="0" collapsed="false">
      <c r="A8" s="7"/>
      <c r="B8" s="7"/>
      <c r="C8" s="10"/>
      <c r="D8" s="7"/>
      <c r="E8" s="7"/>
      <c r="F8" s="7"/>
      <c r="G8" s="5" t="str">
        <f aca="false">IF(OR(E8="",F8=""),"",F8-E8)</f>
        <v/>
      </c>
      <c r="H8" s="11" t="str">
        <f aca="false">IF(OR(C8="",D8="",G8=""),"",C8*D8*G8)</f>
        <v/>
      </c>
      <c r="I8" s="7"/>
      <c r="J8" s="11" t="str">
        <f aca="false">IF(OR(H8="",I8=""),"",ROUND(20*SQRT(I8*H8),-1))</f>
        <v/>
      </c>
    </row>
    <row r="9" customFormat="false" ht="15" hidden="false" customHeight="false" outlineLevel="0" collapsed="false">
      <c r="A9" s="7"/>
      <c r="B9" s="7"/>
      <c r="C9" s="10"/>
      <c r="D9" s="7"/>
      <c r="E9" s="7"/>
      <c r="F9" s="7"/>
      <c r="G9" s="5" t="str">
        <f aca="false">IF(OR(E9="",F9=""),"",F9-E9)</f>
        <v/>
      </c>
      <c r="H9" s="11" t="str">
        <f aca="false">IF(OR(C9="",D9="",G9=""),"",C9*D9*G9)</f>
        <v/>
      </c>
      <c r="I9" s="7"/>
      <c r="J9" s="11" t="str">
        <f aca="false">IF(OR(H9="",I9=""),"",ROUND(20*SQRT(I9*H9),-1))</f>
        <v/>
      </c>
    </row>
    <row r="10" customFormat="false" ht="15" hidden="false" customHeight="false" outlineLevel="0" collapsed="false">
      <c r="A10" s="7"/>
      <c r="B10" s="7"/>
      <c r="C10" s="10"/>
      <c r="D10" s="7"/>
      <c r="E10" s="7"/>
      <c r="F10" s="7"/>
      <c r="G10" s="5" t="str">
        <f aca="false">IF(OR(E10="",F10=""),"",F10-E10)</f>
        <v/>
      </c>
      <c r="H10" s="11" t="str">
        <f aca="false">IF(OR(C10="",D10="",G10=""),"",C10*D10*G10)</f>
        <v/>
      </c>
      <c r="I10" s="7"/>
      <c r="J10" s="11" t="str">
        <f aca="false">IF(OR(H10="",I10=""),"",ROUND(20*SQRT(I10*H10),-1))</f>
        <v/>
      </c>
    </row>
    <row r="11" customFormat="false" ht="15" hidden="false" customHeight="false" outlineLevel="0" collapsed="false">
      <c r="A11" s="7"/>
      <c r="B11" s="7"/>
      <c r="C11" s="10"/>
      <c r="D11" s="7"/>
      <c r="E11" s="7"/>
      <c r="F11" s="7"/>
      <c r="G11" s="5" t="str">
        <f aca="false">IF(OR(E11="",F11=""),"",F11-E11)</f>
        <v/>
      </c>
      <c r="H11" s="11" t="str">
        <f aca="false">IF(OR(C11="",D11="",G11=""),"",C11*D11*G11)</f>
        <v/>
      </c>
      <c r="I11" s="7"/>
      <c r="J11" s="11" t="str">
        <f aca="false">IF(OR(H11="",I11=""),"",ROUND(20*SQRT(I11*H11),-1))</f>
        <v/>
      </c>
    </row>
    <row r="12" customFormat="false" ht="15" hidden="false" customHeight="false" outlineLevel="0" collapsed="false">
      <c r="A12" s="7"/>
      <c r="B12" s="7"/>
      <c r="C12" s="10"/>
      <c r="D12" s="7"/>
      <c r="E12" s="7"/>
      <c r="F12" s="7"/>
      <c r="G12" s="5" t="str">
        <f aca="false">IF(OR(E12="",F12=""),"",F12-E12)</f>
        <v/>
      </c>
      <c r="H12" s="11" t="str">
        <f aca="false">IF(OR(C12="",D12="",G12=""),"",C12*D12*G12)</f>
        <v/>
      </c>
      <c r="I12" s="7"/>
      <c r="J12" s="11" t="str">
        <f aca="false">IF(OR(H12="",I12=""),"",ROUND(20*SQRT(I12*H12),-1))</f>
        <v/>
      </c>
    </row>
    <row r="13" customFormat="false" ht="15" hidden="false" customHeight="false" outlineLevel="0" collapsed="false">
      <c r="A13" s="7"/>
      <c r="B13" s="7"/>
      <c r="C13" s="10"/>
      <c r="D13" s="7"/>
      <c r="E13" s="7"/>
      <c r="F13" s="7"/>
      <c r="G13" s="5" t="str">
        <f aca="false">IF(OR(E13="",F13=""),"",F13-E13)</f>
        <v/>
      </c>
      <c r="H13" s="11" t="str">
        <f aca="false">IF(OR(C13="",D13="",G13=""),"",C13*D13*G13)</f>
        <v/>
      </c>
      <c r="I13" s="7"/>
      <c r="J13" s="11" t="str">
        <f aca="false">IF(OR(H13="",I13=""),"",ROUND(20*SQRT(I13*H13),-1))</f>
        <v/>
      </c>
    </row>
    <row r="14" customFormat="false" ht="15" hidden="false" customHeight="false" outlineLevel="0" collapsed="false">
      <c r="A14" s="7"/>
      <c r="B14" s="7"/>
      <c r="C14" s="10"/>
      <c r="D14" s="7"/>
      <c r="E14" s="7"/>
      <c r="F14" s="7"/>
      <c r="G14" s="5" t="str">
        <f aca="false">IF(OR(E14="",F14=""),"",F14-E14)</f>
        <v/>
      </c>
      <c r="H14" s="11" t="str">
        <f aca="false">IF(OR(C14="",D14="",G14=""),"",C14*D14*G14)</f>
        <v/>
      </c>
      <c r="I14" s="7"/>
      <c r="J14" s="11" t="str">
        <f aca="false">IF(OR(H14="",I14=""),"",ROUND(20*SQRT(I14*H14),-1))</f>
        <v/>
      </c>
    </row>
    <row r="15" customFormat="false" ht="15" hidden="false" customHeight="false" outlineLevel="0" collapsed="false">
      <c r="A15" s="7"/>
      <c r="B15" s="7"/>
      <c r="C15" s="10"/>
      <c r="D15" s="7"/>
      <c r="E15" s="7"/>
      <c r="F15" s="7"/>
      <c r="G15" s="5" t="str">
        <f aca="false">IF(OR(E15="",F15=""),"",F15-E15)</f>
        <v/>
      </c>
      <c r="H15" s="11" t="str">
        <f aca="false">IF(OR(C15="",D15="",G15=""),"",C15*D15*G15)</f>
        <v/>
      </c>
      <c r="I15" s="7"/>
      <c r="J15" s="11" t="str">
        <f aca="false">IF(OR(H15="",I15=""),"",ROUND(20*SQRT(I15*H15),-1))</f>
        <v/>
      </c>
    </row>
    <row r="16" customFormat="false" ht="15" hidden="false" customHeight="false" outlineLevel="0" collapsed="false">
      <c r="A16" s="7"/>
      <c r="B16" s="7"/>
      <c r="C16" s="10"/>
      <c r="D16" s="7"/>
      <c r="E16" s="7"/>
      <c r="F16" s="7"/>
      <c r="G16" s="5" t="str">
        <f aca="false">IF(OR(E16="",F16=""),"",F16-E16)</f>
        <v/>
      </c>
      <c r="H16" s="11" t="str">
        <f aca="false">IF(OR(C16="",D16="",G16=""),"",C16*D16*G16)</f>
        <v/>
      </c>
      <c r="I16" s="7"/>
      <c r="J16" s="11" t="str">
        <f aca="false">IF(OR(H16="",I16=""),"",ROUND(20*SQRT(I16*H16),-1))</f>
        <v/>
      </c>
    </row>
    <row r="18" customFormat="false" ht="30" hidden="false" customHeight="true" outlineLevel="0" collapsed="false">
      <c r="A18" s="5" t="s">
        <v>90</v>
      </c>
      <c r="B18" s="5"/>
      <c r="C18" s="5"/>
      <c r="D18" s="5"/>
      <c r="E18" s="5"/>
      <c r="F18" s="5"/>
      <c r="G18" s="5"/>
      <c r="H18" s="5"/>
      <c r="I18" s="5"/>
      <c r="J18" s="5"/>
    </row>
    <row r="19" customFormat="false" ht="30" hidden="false" customHeight="true" outlineLevel="0" collapsed="false">
      <c r="A19" s="5" t="s">
        <v>91</v>
      </c>
      <c r="B19" s="5"/>
      <c r="C19" s="5"/>
      <c r="D19" s="5"/>
      <c r="E19" s="5"/>
      <c r="F19" s="5"/>
      <c r="G19" s="5"/>
      <c r="H19" s="5"/>
      <c r="I19" s="5"/>
      <c r="J19" s="5"/>
    </row>
  </sheetData>
  <mergeCells count="2">
    <mergeCell ref="A18:J18"/>
    <mergeCell ref="A19:J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3" min="3" style="0" width="78"/>
    <col collapsed="false" customWidth="true" hidden="false" outlineLevel="0" max="4" min="4" style="0" width="15"/>
    <col collapsed="false" customWidth="true" hidden="false" outlineLevel="0" max="5" min="5" style="0" width="30"/>
  </cols>
  <sheetData>
    <row r="1" customFormat="false" ht="17.35" hidden="false" customHeight="false" outlineLevel="0" collapsed="false">
      <c r="A1" s="1" t="s">
        <v>92</v>
      </c>
    </row>
    <row r="2" customFormat="false" ht="15" hidden="false" customHeight="false" outlineLevel="0" collapsed="false">
      <c r="A2" s="2" t="s">
        <v>93</v>
      </c>
    </row>
    <row r="4" customFormat="false" ht="15" hidden="false" customHeight="false" outlineLevel="0" collapsed="false">
      <c r="A4" s="3" t="s">
        <v>49</v>
      </c>
      <c r="B4" s="3" t="s">
        <v>94</v>
      </c>
      <c r="C4" s="3" t="s">
        <v>95</v>
      </c>
      <c r="D4" s="3" t="s">
        <v>96</v>
      </c>
      <c r="E4" s="3" t="s">
        <v>97</v>
      </c>
    </row>
    <row r="5" customFormat="false" ht="26.85" hidden="false" customHeight="false" outlineLevel="0" collapsed="false">
      <c r="A5" s="5" t="n">
        <v>1</v>
      </c>
      <c r="B5" s="5" t="s">
        <v>98</v>
      </c>
      <c r="C5" s="5" t="s">
        <v>99</v>
      </c>
      <c r="D5" s="7"/>
      <c r="E5" s="7"/>
    </row>
    <row r="6" customFormat="false" ht="26.85" hidden="false" customHeight="false" outlineLevel="0" collapsed="false">
      <c r="A6" s="5" t="n">
        <v>2</v>
      </c>
      <c r="B6" s="5" t="s">
        <v>98</v>
      </c>
      <c r="C6" s="5" t="s">
        <v>100</v>
      </c>
      <c r="D6" s="7"/>
      <c r="E6" s="7"/>
    </row>
    <row r="7" customFormat="false" ht="15" hidden="false" customHeight="false" outlineLevel="0" collapsed="false">
      <c r="A7" s="5" t="n">
        <v>3</v>
      </c>
      <c r="B7" s="5" t="s">
        <v>101</v>
      </c>
      <c r="C7" s="5" t="s">
        <v>102</v>
      </c>
      <c r="D7" s="7"/>
      <c r="E7" s="7"/>
    </row>
    <row r="8" customFormat="false" ht="15" hidden="false" customHeight="false" outlineLevel="0" collapsed="false">
      <c r="A8" s="5" t="n">
        <v>4</v>
      </c>
      <c r="B8" s="5" t="s">
        <v>101</v>
      </c>
      <c r="C8" s="5" t="s">
        <v>103</v>
      </c>
      <c r="D8" s="7"/>
      <c r="E8" s="7"/>
    </row>
    <row r="9" customFormat="false" ht="15" hidden="false" customHeight="false" outlineLevel="0" collapsed="false">
      <c r="A9" s="5" t="n">
        <v>5</v>
      </c>
      <c r="B9" s="5" t="s">
        <v>104</v>
      </c>
      <c r="C9" s="5" t="s">
        <v>105</v>
      </c>
      <c r="D9" s="7"/>
      <c r="E9" s="7"/>
    </row>
    <row r="10" customFormat="false" ht="15" hidden="false" customHeight="false" outlineLevel="0" collapsed="false">
      <c r="A10" s="5" t="n">
        <v>6</v>
      </c>
      <c r="B10" s="5" t="s">
        <v>104</v>
      </c>
      <c r="C10" s="5" t="s">
        <v>106</v>
      </c>
      <c r="D10" s="7"/>
      <c r="E10" s="7"/>
    </row>
    <row r="11" customFormat="false" ht="15" hidden="false" customHeight="false" outlineLevel="0" collapsed="false">
      <c r="A11" s="5" t="n">
        <v>7</v>
      </c>
      <c r="B11" s="5" t="s">
        <v>104</v>
      </c>
      <c r="C11" s="5" t="s">
        <v>107</v>
      </c>
      <c r="D11" s="7"/>
      <c r="E11" s="7"/>
    </row>
    <row r="12" customFormat="false" ht="26.85" hidden="false" customHeight="false" outlineLevel="0" collapsed="false">
      <c r="A12" s="5" t="n">
        <v>8</v>
      </c>
      <c r="B12" s="5" t="s">
        <v>108</v>
      </c>
      <c r="C12" s="5" t="s">
        <v>109</v>
      </c>
      <c r="D12" s="7"/>
      <c r="E12" s="7"/>
    </row>
    <row r="13" customFormat="false" ht="15" hidden="false" customHeight="false" outlineLevel="0" collapsed="false">
      <c r="A13" s="5" t="n">
        <v>9</v>
      </c>
      <c r="B13" s="5" t="s">
        <v>110</v>
      </c>
      <c r="C13" s="5" t="s">
        <v>111</v>
      </c>
      <c r="D13" s="7"/>
      <c r="E13" s="7"/>
    </row>
    <row r="14" customFormat="false" ht="15" hidden="false" customHeight="false" outlineLevel="0" collapsed="false">
      <c r="A14" s="5" t="n">
        <v>10</v>
      </c>
      <c r="B14" s="5" t="s">
        <v>110</v>
      </c>
      <c r="C14" s="5" t="s">
        <v>112</v>
      </c>
      <c r="D14" s="7"/>
      <c r="E14" s="7"/>
    </row>
    <row r="15" customFormat="false" ht="15" hidden="false" customHeight="false" outlineLevel="0" collapsed="false">
      <c r="A15" s="5" t="n">
        <v>11</v>
      </c>
      <c r="B15" s="5" t="s">
        <v>113</v>
      </c>
      <c r="C15" s="5" t="s">
        <v>114</v>
      </c>
      <c r="D15" s="7"/>
      <c r="E15" s="7"/>
    </row>
    <row r="16" customFormat="false" ht="15" hidden="false" customHeight="false" outlineLevel="0" collapsed="false">
      <c r="A16" s="5" t="n">
        <v>12</v>
      </c>
      <c r="B16" s="5" t="s">
        <v>113</v>
      </c>
      <c r="C16" s="5" t="s">
        <v>115</v>
      </c>
      <c r="D16" s="7"/>
      <c r="E16" s="7"/>
    </row>
    <row r="17" customFormat="false" ht="15" hidden="false" customHeight="false" outlineLevel="0" collapsed="false">
      <c r="A17" s="5" t="n">
        <v>13</v>
      </c>
      <c r="B17" s="5" t="s">
        <v>116</v>
      </c>
      <c r="C17" s="5" t="s">
        <v>117</v>
      </c>
      <c r="D17" s="7"/>
      <c r="E17" s="7"/>
    </row>
    <row r="18" customFormat="false" ht="15" hidden="false" customHeight="false" outlineLevel="0" collapsed="false">
      <c r="A18" s="5" t="n">
        <v>14</v>
      </c>
      <c r="B18" s="5" t="s">
        <v>118</v>
      </c>
      <c r="C18" s="5" t="s">
        <v>119</v>
      </c>
      <c r="D18" s="7"/>
      <c r="E18" s="7"/>
    </row>
    <row r="19" customFormat="false" ht="15" hidden="false" customHeight="false" outlineLevel="0" collapsed="false">
      <c r="A19" s="5" t="n">
        <v>15</v>
      </c>
      <c r="B19" s="5" t="s">
        <v>120</v>
      </c>
      <c r="C19" s="5" t="s">
        <v>121</v>
      </c>
      <c r="D19" s="7"/>
      <c r="E19" s="7"/>
    </row>
    <row r="20" customFormat="false" ht="26.85" hidden="false" customHeight="false" outlineLevel="0" collapsed="false">
      <c r="A20" s="5" t="n">
        <v>16</v>
      </c>
      <c r="B20" s="5" t="s">
        <v>122</v>
      </c>
      <c r="C20" s="5" t="s">
        <v>123</v>
      </c>
      <c r="D20" s="7"/>
      <c r="E20" s="7"/>
    </row>
    <row r="22" customFormat="false" ht="15" hidden="false" customHeight="false" outlineLevel="0" collapsed="false">
      <c r="C22" s="4" t="s">
        <v>124</v>
      </c>
      <c r="D22" s="4" t="str">
        <f aca="false">COUNTIF(D5:D20,"Đạt")&amp;"/"&amp;16</f>
        <v>0/16</v>
      </c>
    </row>
    <row r="24" customFormat="false" ht="26.85" hidden="false" customHeight="false" outlineLevel="0" collapsed="false">
      <c r="C24" s="5" t="s">
        <v>125</v>
      </c>
    </row>
  </sheetData>
  <dataValidations count="1">
    <dataValidation allowBlank="true" errorStyle="stop" operator="between" showDropDown="false" showErrorMessage="false" showInputMessage="false" sqref="D5:D20" type="list">
      <formula1>"Đạt,Chưa đạt"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2026-10-30T02:39:48Z</dcterms:created>
  <dc:creator>openpyxl</dc:creator>
  <dc:description/>
  <dc:language>en-US</dc:language>
  <cp:lastModifiedBy/>
  <dcterms:modified xsi:type="dcterms:W3CDTF">2026-10-30T02:39:48Z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