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ự toán nhanh" sheetId="1" state="visible" r:id="rId3"/>
    <sheet name="Hướng dẫn"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<sst xmlns="http://schemas.openxmlformats.org/spreadsheetml/2006/main" count="68" uniqueCount="64">
  <si>
    <t xml:space="preserve">Dự toán nhanh xây dựng căn hộ dịch vụ</t>
  </si>
  <si>
    <t xml:space="preserve">Romo Cons · Ô nền vàng, chữ xanh là ô nhập. Ô nền xanh nhạt là kết quả tự tính.</t>
  </si>
  <si>
    <t xml:space="preserve">1. Thông tin lô đất và công trình</t>
  </si>
  <si>
    <t xml:space="preserve">Tên công trình / địa chỉ</t>
  </si>
  <si>
    <t xml:space="preserve">Diện tích đất xây dựng (m²)</t>
  </si>
  <si>
    <t xml:space="preserve">Ví dụ: 100m².</t>
  </si>
  <si>
    <t xml:space="preserve">Hệ số quy đổi diện tích sàn tính giá</t>
  </si>
  <si>
    <t xml:space="preserve">Ví dụ: 5 tầng và sân thượng khoảng 5,5. Hệ số chính xác theo cách tính diện tích của nhà thầu (móng, mái, sân thượng, tầng hầm...).</t>
  </si>
  <si>
    <t xml:space="preserve">Mức hoàn thiện</t>
  </si>
  <si>
    <t xml:space="preserve">Trung cấp</t>
  </si>
  <si>
    <t xml:space="preserve">Chọn: Cơ bản, Trung cấp, Cao cấp.</t>
  </si>
  <si>
    <t xml:space="preserve">Số căn hộ dự kiến</t>
  </si>
  <si>
    <t xml:space="preserve">Ví dụ: 3 căn mỗi tầng x 4 tầng.</t>
  </si>
  <si>
    <t xml:space="preserve">Chi phí thang máy dự kiến (đồng, nếu có)</t>
  </si>
  <si>
    <t xml:space="preserve">Nhập theo báo giá thiết bị; để 0 nếu chưa có.</t>
  </si>
  <si>
    <t xml:space="preserve">2. Đơn giá trọn gói theo mức hoàn thiện (đ/m² sàn)</t>
  </si>
  <si>
    <t xml:space="preserve">Tối thiểu</t>
  </si>
  <si>
    <t xml:space="preserve">Tối đa</t>
  </si>
  <si>
    <t xml:space="preserve">Ghi chú</t>
  </si>
  <si>
    <t xml:space="preserve">Cơ bản</t>
  </si>
  <si>
    <t xml:space="preserve">Đơn giá Romo Cons công bố năm 2026 (trang Chi phí xây dựng căn hộ dịch vụ). Mức cao cấp ghi 7.000.000+; sửa nếu có báo giá riêng.</t>
  </si>
  <si>
    <t xml:space="preserve">Cao cấp</t>
  </si>
  <si>
    <t xml:space="preserve">3. Tỷ trọng các nhóm chi phí ngoài phần xây dựng (% tổng mức đầu tư)</t>
  </si>
  <si>
    <t xml:space="preserve">Nhóm chi phí</t>
  </si>
  <si>
    <t xml:space="preserve">Tỷ trọng dùng để tính</t>
  </si>
  <si>
    <t xml:space="preserve">Khoảng tham chiếu</t>
  </si>
  <si>
    <t xml:space="preserve">Thiết kế và thủ tục pháp lý</t>
  </si>
  <si>
    <t xml:space="preserve">5-8%</t>
  </si>
  <si>
    <t xml:space="preserve">Tỷ trọng tham chiếu Romo Cons dùng khi lập dự toán căn hộ dịch vụ. Nếu báo giá trọn gói đã gồm MEP hoặc nội thất, đặt tỷ trọng nhóm đó bằng 0%.</t>
  </si>
  <si>
    <t xml:space="preserve">Hệ thống kỹ thuật (MEP) tính riêng</t>
  </si>
  <si>
    <t xml:space="preserve">8-12%</t>
  </si>
  <si>
    <t xml:space="preserve">Nội thất</t>
  </si>
  <si>
    <t xml:space="preserve">10-20%</t>
  </si>
  <si>
    <t xml:space="preserve">Dự phòng</t>
  </si>
  <si>
    <t xml:space="preserve">5-10%</t>
  </si>
  <si>
    <t xml:space="preserve">4. Kết quả ước tính</t>
  </si>
  <si>
    <t xml:space="preserve">Chỉ tiêu</t>
  </si>
  <si>
    <t xml:space="preserve">Tối thiểu (đồng)</t>
  </si>
  <si>
    <t xml:space="preserve">Tối đa (đồng)</t>
  </si>
  <si>
    <t xml:space="preserve">Tổng diện tích sàn tính giá (m²)</t>
  </si>
  <si>
    <t xml:space="preserve">Diện tích đất x hệ số</t>
  </si>
  <si>
    <t xml:space="preserve">Đơn giá trọn gói theo mức đã chọn (đ/m²)</t>
  </si>
  <si>
    <t xml:space="preserve">Phần xây dựng (trọn gói theo m²)</t>
  </si>
  <si>
    <t xml:space="preserve">Chưa gồm các nhóm ở mục 3 và thang máy</t>
  </si>
  <si>
    <t xml:space="preserve">Tổng tỷ trọng nhóm ngoài phần xây dựng</t>
  </si>
  <si>
    <t xml:space="preserve">TỔNG MỨC ĐẦU TƯ ƯỚC TÍNH</t>
  </si>
  <si>
    <t xml:space="preserve">Bằng phần xây dựng / (1 - tổng tỷ trọng) + thang máy</t>
  </si>
  <si>
    <t xml:space="preserve">Trong đó: thiết kế và thủ tục pháp lý</t>
  </si>
  <si>
    <t xml:space="preserve">Trong đó: hệ thống kỹ thuật (mep) tính riêng</t>
  </si>
  <si>
    <t xml:space="preserve">Trong đó: nội thất</t>
  </si>
  <si>
    <t xml:space="preserve">Trong đó: dự phòng</t>
  </si>
  <si>
    <t xml:space="preserve">Vốn bình quân mỗi căn hộ</t>
  </si>
  <si>
    <t xml:space="preserve">Chưa gồm tiền đất, lãi vay, thuế và chi phí vận hành khi khai thác.</t>
  </si>
  <si>
    <t xml:space="preserve">Đây là khung ngân sách để lập kế hoạch, không phải báo giá. Dự toán chính thức cần khảo sát lô đất, thiết kế và bóc khối lượng (BOQ).</t>
  </si>
  <si>
    <t xml:space="preserve">Bài viết đi kèm: Xây dựng căn hộ dịch vụ trọn gói tại Hà Nội và tỉnh lân cận (romocons.vn/xay-dung-can-ho-dich-vu/) · Hotline Romo Cons 0983 749 486</t>
  </si>
  <si>
    <t xml:space="preserve">Hướng dẫn sử dụng</t>
  </si>
  <si>
    <t xml:space="preserve">1. Nhập diện tích đất, hệ số quy đổi diện tích sàn, chọn mức hoàn thiện, nhập số căn và chi phí thang máy (nếu đã có báo giá).</t>
  </si>
  <si>
    <t xml:space="preserve">2. Đơn giá trọn gói mặc định là đơn giá Romo Cons công bố năm 2026; sửa nếu bạn có báo giá riêng.</t>
  </si>
  <si>
    <t xml:space="preserve">3. Tỷ trọng các nhóm ngoài phần xây dựng là mức giữa của khoảng tham chiếu; nếu báo giá trọn gói đã gồm MEP hoặc nội thất, đặt nhóm đó bằng 0%.</t>
  </si>
  <si>
    <t xml:space="preserve">4. Kết quả cho tổng mức đầu tư tối thiểu, tối đa, chia theo nhóm, và vốn bình quân mỗi căn hộ.</t>
  </si>
  <si>
    <t xml:space="preserve">Hai thông tin quyết định dự toán</t>
  </si>
  <si>
    <t xml:space="preserve">• Diện tích đất và số tầng dự kiến.</t>
  </si>
  <si>
    <t xml:space="preserve">• Phân khúc khách thuê: bình dân, tầm trung hay cao cấp (quyết định mức hoàn thiện và nội thất).</t>
  </si>
  <si>
    <t xml:space="preserve">Romo Cons · Hotline 0983 749 486 · romocons.vn</t>
  </si>
</sst>
</file>

<file path=xl/styles.xml><?xml version="1.0" encoding="utf-8"?>
<styleSheet xmlns="http://schemas.openxmlformats.org/spreadsheetml/2006/main">
  <numFmts count="5">
    <numFmt numFmtId="164" formatCode="General"/>
    <numFmt numFmtId="165" formatCode="#,##0"/>
    <numFmt numFmtId="166" formatCode="0.00"/>
    <numFmt numFmtId="167" formatCode="#,##0;\(#,##0\);\-"/>
    <numFmt numFmtId="168" formatCode="0.0%"/>
  </numFmts>
  <fonts count="12">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9"/>
      <color rgb="FF555555"/>
      <name val="Arial"/>
      <family val="0"/>
      <charset val="1"/>
    </font>
    <font>
      <b val="true"/>
      <sz val="12"/>
      <color rgb="FF1F3864"/>
      <name val="Arial"/>
      <family val="0"/>
      <charset val="1"/>
    </font>
    <font>
      <sz val="10"/>
      <color rgb="FF222222"/>
      <name val="Arial"/>
      <family val="0"/>
      <charset val="1"/>
    </font>
    <font>
      <sz val="10"/>
      <color rgb="FF0000FF"/>
      <name val="Arial"/>
      <family val="0"/>
      <charset val="1"/>
    </font>
    <font>
      <b val="true"/>
      <sz val="10"/>
      <color rgb="FFFFFFFF"/>
      <name val="Arial"/>
      <family val="0"/>
      <charset val="1"/>
    </font>
    <font>
      <b val="true"/>
      <sz val="10"/>
      <color rgb="FF222222"/>
      <name val="Arial"/>
      <family val="0"/>
      <charset val="1"/>
    </font>
    <font>
      <b val="true"/>
      <sz val="13"/>
      <color rgb="FF1F3864"/>
      <name val="Arial"/>
      <family val="0"/>
      <charset val="1"/>
    </font>
  </fonts>
  <fills count="5">
    <fill>
      <patternFill patternType="none"/>
    </fill>
    <fill>
      <patternFill patternType="gray125"/>
    </fill>
    <fill>
      <patternFill patternType="solid">
        <fgColor rgb="FFFFF2CC"/>
        <bgColor rgb="FFEEF3F9"/>
      </patternFill>
    </fill>
    <fill>
      <patternFill patternType="solid">
        <fgColor rgb="FF1F3864"/>
        <bgColor rgb="FF333399"/>
      </patternFill>
    </fill>
    <fill>
      <patternFill patternType="solid">
        <fgColor rgb="FFEEF3F9"/>
        <bgColor rgb="FFFFFFFF"/>
      </patternFill>
    </fill>
  </fills>
  <borders count="2">
    <border diagonalUp="false" diagonalDown="false">
      <left/>
      <right/>
      <top/>
      <bottom/>
      <diagonal/>
    </border>
    <border diagonalUp="false" diagonalDown="false">
      <left style="thin">
        <color rgb="FFB8C4D6"/>
      </left>
      <right style="thin">
        <color rgb="FFB8C4D6"/>
      </right>
      <top style="thin">
        <color rgb="FFB8C4D6"/>
      </top>
      <bottom style="thin">
        <color rgb="FFB8C4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6"/>
      <rgbColor rgb="FF808080"/>
      <rgbColor rgb="FF9999FF"/>
      <rgbColor rgb="FF993366"/>
      <rgbColor rgb="FFFFF2CC"/>
      <rgbColor rgb="FFEEF3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20"/>
    <col collapsed="false" customWidth="true" hidden="false" outlineLevel="0" max="4" min="4" style="0" width="56"/>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B5" s="5"/>
      <c r="C5" s="5"/>
      <c r="D5" s="6"/>
    </row>
    <row r="6" customFormat="false" ht="30" hidden="false" customHeight="true" outlineLevel="0" collapsed="false">
      <c r="A6" s="4" t="s">
        <v>4</v>
      </c>
      <c r="B6" s="7" t="n">
        <v>100</v>
      </c>
      <c r="D6" s="6" t="s">
        <v>5</v>
      </c>
    </row>
    <row r="7" customFormat="false" ht="30" hidden="false" customHeight="true" outlineLevel="0" collapsed="false">
      <c r="A7" s="4" t="s">
        <v>6</v>
      </c>
      <c r="B7" s="8" t="n">
        <v>5.5</v>
      </c>
      <c r="D7" s="6" t="s">
        <v>7</v>
      </c>
    </row>
    <row r="8" customFormat="false" ht="30" hidden="false" customHeight="true" outlineLevel="0" collapsed="false">
      <c r="A8" s="4" t="s">
        <v>8</v>
      </c>
      <c r="B8" s="5" t="s">
        <v>9</v>
      </c>
      <c r="D8" s="6" t="s">
        <v>10</v>
      </c>
    </row>
    <row r="9" customFormat="false" ht="30" hidden="false" customHeight="true" outlineLevel="0" collapsed="false">
      <c r="A9" s="4" t="s">
        <v>11</v>
      </c>
      <c r="B9" s="7" t="n">
        <v>12</v>
      </c>
      <c r="D9" s="6" t="s">
        <v>12</v>
      </c>
    </row>
    <row r="10" customFormat="false" ht="30" hidden="false" customHeight="true" outlineLevel="0" collapsed="false">
      <c r="A10" s="4" t="s">
        <v>13</v>
      </c>
      <c r="B10" s="9" t="n">
        <v>0</v>
      </c>
      <c r="D10" s="6" t="s">
        <v>14</v>
      </c>
    </row>
    <row r="12" customFormat="false" ht="15" hidden="false" customHeight="false" outlineLevel="0" collapsed="false">
      <c r="A12" s="3" t="s">
        <v>15</v>
      </c>
    </row>
    <row r="13" customFormat="false" ht="15" hidden="false" customHeight="false" outlineLevel="0" collapsed="false">
      <c r="A13" s="10" t="s">
        <v>8</v>
      </c>
      <c r="B13" s="10" t="s">
        <v>16</v>
      </c>
      <c r="C13" s="10" t="s">
        <v>17</v>
      </c>
      <c r="D13" s="10" t="s">
        <v>18</v>
      </c>
    </row>
    <row r="14" customFormat="false" ht="22.35" hidden="false" customHeight="false" outlineLevel="0" collapsed="false">
      <c r="A14" s="11" t="s">
        <v>19</v>
      </c>
      <c r="B14" s="9" t="n">
        <v>4700000</v>
      </c>
      <c r="C14" s="9" t="n">
        <v>5500000</v>
      </c>
      <c r="D14" s="6" t="s">
        <v>20</v>
      </c>
    </row>
    <row r="15" customFormat="false" ht="15" hidden="false" customHeight="false" outlineLevel="0" collapsed="false">
      <c r="A15" s="11" t="s">
        <v>9</v>
      </c>
      <c r="B15" s="9" t="n">
        <v>5500000</v>
      </c>
      <c r="C15" s="9" t="n">
        <v>6500000</v>
      </c>
    </row>
    <row r="16" customFormat="false" ht="15" hidden="false" customHeight="false" outlineLevel="0" collapsed="false">
      <c r="A16" s="11" t="s">
        <v>21</v>
      </c>
      <c r="B16" s="9" t="n">
        <v>6500000</v>
      </c>
      <c r="C16" s="9" t="n">
        <v>7000000</v>
      </c>
    </row>
    <row r="18" customFormat="false" ht="15" hidden="false" customHeight="false" outlineLevel="0" collapsed="false">
      <c r="A18" s="3" t="s">
        <v>22</v>
      </c>
    </row>
    <row r="19" customFormat="false" ht="15" hidden="false" customHeight="false" outlineLevel="0" collapsed="false">
      <c r="A19" s="10" t="s">
        <v>23</v>
      </c>
      <c r="B19" s="10" t="s">
        <v>24</v>
      </c>
      <c r="C19" s="10" t="s">
        <v>25</v>
      </c>
      <c r="D19" s="10" t="s">
        <v>18</v>
      </c>
    </row>
    <row r="20" customFormat="false" ht="22.35" hidden="false" customHeight="false" outlineLevel="0" collapsed="false">
      <c r="A20" s="4" t="s">
        <v>26</v>
      </c>
      <c r="B20" s="12" t="n">
        <v>0.065</v>
      </c>
      <c r="C20" s="4" t="s">
        <v>27</v>
      </c>
      <c r="D20" s="6" t="s">
        <v>28</v>
      </c>
    </row>
    <row r="21" customFormat="false" ht="15" hidden="false" customHeight="false" outlineLevel="0" collapsed="false">
      <c r="A21" s="4" t="s">
        <v>29</v>
      </c>
      <c r="B21" s="12" t="n">
        <v>0.1</v>
      </c>
      <c r="C21" s="4" t="s">
        <v>30</v>
      </c>
    </row>
    <row r="22" customFormat="false" ht="15" hidden="false" customHeight="false" outlineLevel="0" collapsed="false">
      <c r="A22" s="4" t="s">
        <v>31</v>
      </c>
      <c r="B22" s="12" t="n">
        <v>0.15</v>
      </c>
      <c r="C22" s="4" t="s">
        <v>32</v>
      </c>
    </row>
    <row r="23" customFormat="false" ht="15" hidden="false" customHeight="false" outlineLevel="0" collapsed="false">
      <c r="A23" s="4" t="s">
        <v>33</v>
      </c>
      <c r="B23" s="12" t="n">
        <v>0.075</v>
      </c>
      <c r="C23" s="4" t="s">
        <v>34</v>
      </c>
    </row>
    <row r="25" customFormat="false" ht="15" hidden="false" customHeight="false" outlineLevel="0" collapsed="false">
      <c r="A25" s="3" t="s">
        <v>35</v>
      </c>
    </row>
    <row r="26" customFormat="false" ht="15" hidden="false" customHeight="false" outlineLevel="0" collapsed="false">
      <c r="A26" s="10" t="s">
        <v>36</v>
      </c>
      <c r="B26" s="10" t="s">
        <v>37</v>
      </c>
      <c r="C26" s="10" t="s">
        <v>38</v>
      </c>
      <c r="D26" s="10" t="s">
        <v>18</v>
      </c>
    </row>
    <row r="27" customFormat="false" ht="15" hidden="false" customHeight="false" outlineLevel="0" collapsed="false">
      <c r="A27" s="4" t="s">
        <v>39</v>
      </c>
      <c r="B27" s="13" t="n">
        <f aca="false">B6*B7</f>
        <v>550</v>
      </c>
      <c r="C27" s="13" t="n">
        <f aca="false">B6*B7</f>
        <v>550</v>
      </c>
      <c r="D27" s="6" t="s">
        <v>40</v>
      </c>
    </row>
    <row r="28" customFormat="false" ht="15" hidden="false" customHeight="false" outlineLevel="0" collapsed="false">
      <c r="A28" s="4" t="s">
        <v>41</v>
      </c>
      <c r="B28" s="14" t="n">
        <f aca="false">IFERROR(INDEX($B$14:$B$16,MATCH($B$8,$A$14:$A$16,0)),0)</f>
        <v>5500000</v>
      </c>
      <c r="C28" s="14" t="n">
        <f aca="false">IFERROR(INDEX($C$14:$C$16,MATCH($B$8,$A$14:$A$16,0)),0)</f>
        <v>6500000</v>
      </c>
      <c r="D28" s="6"/>
    </row>
    <row r="29" customFormat="false" ht="15" hidden="false" customHeight="false" outlineLevel="0" collapsed="false">
      <c r="A29" s="4" t="s">
        <v>42</v>
      </c>
      <c r="B29" s="14" t="n">
        <f aca="false">B27*B28</f>
        <v>3025000000</v>
      </c>
      <c r="C29" s="14" t="n">
        <f aca="false">C27*C28</f>
        <v>3575000000</v>
      </c>
      <c r="D29" s="6" t="s">
        <v>43</v>
      </c>
    </row>
    <row r="30" customFormat="false" ht="15" hidden="false" customHeight="false" outlineLevel="0" collapsed="false">
      <c r="A30" s="4" t="s">
        <v>44</v>
      </c>
      <c r="B30" s="15" t="n">
        <f aca="false">SUM(B20:B23)</f>
        <v>0.39</v>
      </c>
      <c r="C30" s="15" t="n">
        <f aca="false">SUM(B20:B23)</f>
        <v>0.39</v>
      </c>
      <c r="D30" s="6"/>
    </row>
    <row r="31" customFormat="false" ht="15" hidden="false" customHeight="false" outlineLevel="0" collapsed="false">
      <c r="A31" s="11" t="s">
        <v>45</v>
      </c>
      <c r="B31" s="16" t="n">
        <f aca="false">IF(B30&lt;1,B29/(1-B30),0)+$B$10</f>
        <v>4959016393.44262</v>
      </c>
      <c r="C31" s="16" t="n">
        <f aca="false">IF(C30&lt;1,C29/(1-C30),0)+$B$10</f>
        <v>5860655737.70492</v>
      </c>
      <c r="D31" s="6" t="s">
        <v>46</v>
      </c>
    </row>
    <row r="32" customFormat="false" ht="15" hidden="false" customHeight="false" outlineLevel="0" collapsed="false">
      <c r="A32" s="4" t="s">
        <v>47</v>
      </c>
      <c r="B32" s="14" t="n">
        <f aca="false">(B31-$B$10)*B20</f>
        <v>322336065.573771</v>
      </c>
      <c r="C32" s="14" t="n">
        <f aca="false">(C31-$B$10)*B20</f>
        <v>380942622.95082</v>
      </c>
    </row>
    <row r="33" customFormat="false" ht="15" hidden="false" customHeight="false" outlineLevel="0" collapsed="false">
      <c r="A33" s="4" t="s">
        <v>48</v>
      </c>
      <c r="B33" s="14" t="n">
        <f aca="false">(B31-$B$10)*B21</f>
        <v>495901639.344262</v>
      </c>
      <c r="C33" s="14" t="n">
        <f aca="false">(C31-$B$10)*B21</f>
        <v>586065573.770492</v>
      </c>
    </row>
    <row r="34" customFormat="false" ht="15" hidden="false" customHeight="false" outlineLevel="0" collapsed="false">
      <c r="A34" s="4" t="s">
        <v>49</v>
      </c>
      <c r="B34" s="14" t="n">
        <f aca="false">(B31-$B$10)*B22</f>
        <v>743852459.016393</v>
      </c>
      <c r="C34" s="14" t="n">
        <f aca="false">(C31-$B$10)*B22</f>
        <v>879098360.655738</v>
      </c>
    </row>
    <row r="35" customFormat="false" ht="15" hidden="false" customHeight="false" outlineLevel="0" collapsed="false">
      <c r="A35" s="4" t="s">
        <v>50</v>
      </c>
      <c r="B35" s="14" t="n">
        <f aca="false">(B31-$B$10)*B23</f>
        <v>371926229.508197</v>
      </c>
      <c r="C35" s="14" t="n">
        <f aca="false">(C31-$B$10)*B23</f>
        <v>439549180.327869</v>
      </c>
    </row>
    <row r="36" customFormat="false" ht="15" hidden="false" customHeight="false" outlineLevel="0" collapsed="false">
      <c r="A36" s="11" t="s">
        <v>51</v>
      </c>
      <c r="B36" s="16" t="n">
        <f aca="false">IF($B$9&gt;0,B31/$B$9,0)</f>
        <v>413251366.120219</v>
      </c>
      <c r="C36" s="16" t="n">
        <f aca="false">IF($B$9&gt;0,C31/$B$9,0)</f>
        <v>488387978.142077</v>
      </c>
    </row>
    <row r="38" customFormat="false" ht="15" hidden="false" customHeight="false" outlineLevel="0" collapsed="false">
      <c r="A38" s="2" t="s">
        <v>52</v>
      </c>
    </row>
    <row r="39" customFormat="false" ht="15" hidden="false" customHeight="false" outlineLevel="0" collapsed="false">
      <c r="A39" s="2" t="s">
        <v>53</v>
      </c>
    </row>
    <row r="40" customFormat="false" ht="15" hidden="false" customHeight="false" outlineLevel="0" collapsed="false">
      <c r="A40" s="2" t="s">
        <v>54</v>
      </c>
    </row>
  </sheetData>
  <mergeCells count="1">
    <mergeCell ref="B5:C5"/>
  </mergeCells>
  <dataValidations count="1">
    <dataValidation allowBlank="false" errorStyle="stop" operator="between" showDropDown="false" showErrorMessage="false" showInputMessage="false" sqref="B8" type="list">
      <formula1>"Cơ bản,Trung cấp,Cao cấp"</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110"/>
  </cols>
  <sheetData>
    <row r="2" customFormat="false" ht="16.15" hidden="false" customHeight="false" outlineLevel="0" collapsed="false">
      <c r="B2" s="17" t="s">
        <v>55</v>
      </c>
    </row>
    <row r="3" customFormat="false" ht="15" hidden="false" customHeight="false" outlineLevel="0" collapsed="false">
      <c r="B3" s="18" t="s">
        <v>56</v>
      </c>
    </row>
    <row r="4" customFormat="false" ht="15" hidden="false" customHeight="false" outlineLevel="0" collapsed="false">
      <c r="B4" s="18" t="s">
        <v>57</v>
      </c>
    </row>
    <row r="5" customFormat="false" ht="23.85" hidden="false" customHeight="false" outlineLevel="0" collapsed="false">
      <c r="B5" s="18" t="s">
        <v>58</v>
      </c>
    </row>
    <row r="6" customFormat="false" ht="15" hidden="false" customHeight="false" outlineLevel="0" collapsed="false">
      <c r="B6" s="18" t="s">
        <v>59</v>
      </c>
    </row>
    <row r="7" customFormat="false" ht="15" hidden="false" customHeight="false" outlineLevel="0" collapsed="false">
      <c r="B7" s="18"/>
    </row>
    <row r="8" customFormat="false" ht="16.15" hidden="false" customHeight="false" outlineLevel="0" collapsed="false">
      <c r="B8" s="17" t="s">
        <v>60</v>
      </c>
    </row>
    <row r="9" customFormat="false" ht="15" hidden="false" customHeight="false" outlineLevel="0" collapsed="false">
      <c r="B9" s="18" t="s">
        <v>61</v>
      </c>
    </row>
    <row r="10" customFormat="false" ht="15" hidden="false" customHeight="false" outlineLevel="0" collapsed="false">
      <c r="B10" s="18" t="s">
        <v>62</v>
      </c>
    </row>
    <row r="11" customFormat="false" ht="15" hidden="false" customHeight="false" outlineLevel="0" collapsed="false">
      <c r="B11" s="18"/>
    </row>
    <row r="12" customFormat="false" ht="15" hidden="false" customHeight="false" outlineLevel="0" collapsed="false">
      <c r="B12" s="18"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2026-10-09T09:45:15Z</dcterms:created>
  <dc:creator>openpyxl</dc:creator>
  <dc:description/>
  <dc:language>en-US</dc:language>
  <cp:lastModifiedBy/>
  <dcterms:modified xsi:type="dcterms:W3CDTF">2026-10-09T09:45:15Z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